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9"/>
  <workbookPr/>
  <mc:AlternateContent xmlns:mc="http://schemas.openxmlformats.org/markup-compatibility/2006">
    <mc:Choice Requires="x15">
      <x15ac:absPath xmlns:x15ac="http://schemas.microsoft.com/office/spreadsheetml/2010/11/ac" url="C:\Users\shlomitu\Desktop\מכרז יח''צ תרבות וספורט\"/>
    </mc:Choice>
  </mc:AlternateContent>
  <xr:revisionPtr revIDLastSave="0" documentId="8_{3045C95A-4313-4D2D-9841-0923B42469C5}" xr6:coauthVersionLast="36" xr6:coauthVersionMax="36" xr10:uidLastSave="{00000000-0000-0000-0000-000000000000}"/>
  <bookViews>
    <workbookView xWindow="0" yWindow="0" windowWidth="24000" windowHeight="9765" xr2:uid="{00000000-000D-0000-FFFF-FFFF00000000}"/>
  </bookViews>
  <sheets>
    <sheet name="תנאי סף" sheetId="1" r:id="rId1"/>
    <sheet name="איכות" sheetId="2" r:id="rId2"/>
    <sheet name="מחיר וסיכום" sheetId="5" r:id="rId3"/>
    <sheet name="ראיון ואסטרטגיה" sheetId="6" r:id="rId4"/>
    <sheet name="שביעות רצון לקוחות" sheetId="7"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 i="2" l="1"/>
  <c r="J5" i="2"/>
  <c r="L5" i="2"/>
  <c r="N5" i="2"/>
  <c r="F5" i="2"/>
  <c r="O8" i="2"/>
  <c r="M8" i="2"/>
  <c r="K8" i="2"/>
  <c r="I8" i="2"/>
  <c r="G8" i="2"/>
  <c r="G5" i="5" l="1"/>
  <c r="E5" i="5"/>
  <c r="F5" i="5"/>
  <c r="H5" i="5"/>
  <c r="D5" i="5"/>
  <c r="N3" i="7" l="1"/>
  <c r="L3" i="7"/>
  <c r="J3" i="7"/>
  <c r="F3" i="7"/>
  <c r="H3" i="7"/>
  <c r="D3" i="7"/>
  <c r="E12" i="7"/>
  <c r="F12" i="7"/>
  <c r="G12" i="7"/>
  <c r="H12" i="7"/>
  <c r="I12" i="7"/>
  <c r="J12" i="7"/>
  <c r="K12" i="7"/>
  <c r="L12" i="7"/>
  <c r="M12" i="7"/>
  <c r="N12" i="7"/>
  <c r="O12" i="7"/>
  <c r="C12" i="7"/>
  <c r="D12" i="7"/>
  <c r="N2" i="7"/>
  <c r="L2" i="7"/>
  <c r="J2" i="7"/>
  <c r="F2" i="7"/>
  <c r="H2" i="7"/>
  <c r="D2" i="7"/>
  <c r="N13" i="7" l="1"/>
  <c r="N10" i="2" s="1"/>
  <c r="J13" i="7"/>
  <c r="J10" i="2" s="1"/>
  <c r="L13" i="7"/>
  <c r="L10" i="2" s="1"/>
  <c r="D13" i="7"/>
  <c r="F10" i="2" s="1"/>
  <c r="F13" i="7"/>
  <c r="H10" i="2" s="1"/>
  <c r="H13" i="7"/>
  <c r="E4" i="6"/>
  <c r="F4" i="6"/>
  <c r="G4" i="6"/>
  <c r="H4" i="6"/>
  <c r="D4" i="6"/>
  <c r="N3" i="2" l="1"/>
  <c r="L3" i="2"/>
  <c r="J3" i="2"/>
  <c r="H3" i="2"/>
  <c r="F3" i="2"/>
  <c r="N11" i="2" l="1"/>
  <c r="O6" i="2"/>
  <c r="L11" i="2"/>
  <c r="M6" i="2"/>
  <c r="J11" i="2"/>
  <c r="K6" i="2"/>
  <c r="H11" i="2"/>
  <c r="I6" i="2"/>
  <c r="N15" i="2" l="1"/>
  <c r="N16" i="2" s="1"/>
  <c r="J15" i="2"/>
  <c r="J16" i="2" s="1"/>
  <c r="L15" i="2"/>
  <c r="L16" i="2" s="1"/>
  <c r="H15" i="2"/>
  <c r="H16" i="2" s="1"/>
  <c r="H6" i="5"/>
  <c r="H9" i="5" s="1"/>
  <c r="H3" i="5"/>
  <c r="G6" i="5"/>
  <c r="G9" i="5" s="1"/>
  <c r="F6" i="5"/>
  <c r="F9" i="5" s="1"/>
  <c r="G3" i="5"/>
  <c r="F3" i="5"/>
  <c r="E3" i="5" l="1"/>
  <c r="D3" i="5"/>
  <c r="E6" i="5"/>
  <c r="E9" i="5" s="1"/>
  <c r="D6" i="5"/>
  <c r="D9" i="5" s="1"/>
  <c r="B10" i="5"/>
  <c r="F11" i="2" l="1"/>
  <c r="G6" i="2" l="1"/>
  <c r="F15" i="2" s="1"/>
  <c r="F16" i="2" s="1"/>
  <c r="F8" i="5" l="1"/>
  <c r="F10" i="5" s="1"/>
  <c r="G8" i="5"/>
  <c r="G10" i="5" s="1"/>
  <c r="D8" i="5" l="1"/>
  <c r="D10" i="5" s="1"/>
  <c r="E8" i="5"/>
  <c r="H8" i="5"/>
  <c r="H10" i="5" s="1"/>
  <c r="E10" i="5" l="1"/>
  <c r="E11" i="5" s="1"/>
  <c r="G11" i="5" l="1"/>
  <c r="H11" i="5"/>
  <c r="F11" i="5"/>
  <c r="D11" i="5"/>
</calcChain>
</file>

<file path=xl/sharedStrings.xml><?xml version="1.0" encoding="utf-8"?>
<sst xmlns="http://schemas.openxmlformats.org/spreadsheetml/2006/main" count="218" uniqueCount="101">
  <si>
    <t>תיאור התנאי</t>
  </si>
  <si>
    <t>שם איש הקשר:</t>
  </si>
  <si>
    <t>טלפון:</t>
  </si>
  <si>
    <t>מס' סעיף</t>
  </si>
  <si>
    <t>כתובת דוא"ל</t>
  </si>
  <si>
    <t>תנאי סף מנהליים</t>
  </si>
  <si>
    <t>המציע הינו גוף משפטי מאוגד הרשום ברשם רשמי בישראל / עוסק מורשה.</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</si>
  <si>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</si>
  <si>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</si>
  <si>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מסמכים נדרשים</t>
  </si>
  <si>
    <t>אם המציע הוא תאגיד, יצורף בנוסף אישור עו"ד או רו"ח על היות החתומים בשמו על מסמכי המכרז רשאים לחייב את המציע בחתימתם.</t>
  </si>
  <si>
    <r>
      <t>תצהיר בדבר היעדר הרשעות לפי חוק עובדים זרים וחוק שכר מינימום חתום ע"י עו"ד (</t>
    </r>
    <r>
      <rPr>
        <b/>
        <sz val="11"/>
        <color theme="1"/>
        <rFont val="David"/>
        <family val="2"/>
        <charset val="177"/>
      </rPr>
      <t>נספח ב'5</t>
    </r>
    <r>
      <rPr>
        <sz val="11"/>
        <color theme="1"/>
        <rFont val="David"/>
        <family val="2"/>
        <charset val="177"/>
      </rPr>
      <t>).</t>
    </r>
  </si>
  <si>
    <r>
      <t>התחייבות ואישור המציע לקיום החקיקה בתחום העסקת עובדים חתומה ע"י עו"ד (</t>
    </r>
    <r>
      <rPr>
        <b/>
        <sz val="11"/>
        <color theme="1"/>
        <rFont val="David"/>
        <family val="2"/>
        <charset val="177"/>
      </rPr>
      <t>נספח ב'6</t>
    </r>
    <r>
      <rPr>
        <sz val="11"/>
        <color theme="1"/>
        <rFont val="David"/>
        <family val="2"/>
        <charset val="177"/>
      </rPr>
      <t>).</t>
    </r>
  </si>
  <si>
    <r>
      <t>התחייבות להימנע מניגוד עניינים (</t>
    </r>
    <r>
      <rPr>
        <b/>
        <sz val="11"/>
        <color theme="1"/>
        <rFont val="David"/>
        <family val="2"/>
        <charset val="177"/>
      </rPr>
      <t>נספח ב'7</t>
    </r>
    <r>
      <rPr>
        <sz val="11"/>
        <color theme="1"/>
        <rFont val="David"/>
        <family val="2"/>
        <charset val="177"/>
      </rPr>
      <t>).</t>
    </r>
  </si>
  <si>
    <r>
      <t>התחייבות לשמירת סודיות ולמניעת ניגוד עניינים (</t>
    </r>
    <r>
      <rPr>
        <b/>
        <sz val="11"/>
        <color theme="1"/>
        <rFont val="David"/>
        <family val="2"/>
        <charset val="177"/>
      </rPr>
      <t>נספח ב'8</t>
    </r>
    <r>
      <rPr>
        <sz val="11"/>
        <color theme="1"/>
        <rFont val="David"/>
        <family val="2"/>
        <charset val="177"/>
      </rPr>
      <t>).</t>
    </r>
  </si>
  <si>
    <r>
      <t>הצהרה על שימוש בתוכנות מקוריות (</t>
    </r>
    <r>
      <rPr>
        <b/>
        <sz val="11"/>
        <color theme="1"/>
        <rFont val="David"/>
        <family val="2"/>
        <charset val="177"/>
      </rPr>
      <t>נספח ב'9</t>
    </r>
    <r>
      <rPr>
        <sz val="11"/>
        <color theme="1"/>
        <rFont val="David"/>
        <family val="2"/>
        <charset val="177"/>
      </rPr>
      <t xml:space="preserve">). </t>
    </r>
  </si>
  <si>
    <t xml:space="preserve">מסמך בשפה העברית המתאר את פרופיל המציע. </t>
  </si>
  <si>
    <t>קריטריון</t>
  </si>
  <si>
    <t>משקל בציון האיכות</t>
  </si>
  <si>
    <t>נימוק / ציון גלם</t>
  </si>
  <si>
    <t>ניקוד</t>
  </si>
  <si>
    <t>ניסיון בייעוץ תקשורתי</t>
  </si>
  <si>
    <t>שביעות רצון לקוחות</t>
  </si>
  <si>
    <t>ניסיון בייעוץ לגופים בתחומים רלוונטיים (תרבות, ספורט, מדע, חינוך, חברה וקהילה)</t>
  </si>
  <si>
    <t>השכלת היועץ הבכיר</t>
  </si>
  <si>
    <t>אסטרטגיה</t>
  </si>
  <si>
    <t xml:space="preserve">התאמת תכנית הפעילות השוטפת המוצעת לצורכי המשרד </t>
  </si>
  <si>
    <t xml:space="preserve">מקרה בוחן </t>
  </si>
  <si>
    <t xml:space="preserve">התרשמות מהצוות ומאופן ההצגה (רהיטות, יכולת העברת המסר וכו') </t>
  </si>
  <si>
    <t>סה"כ ציון איכות</t>
  </si>
  <si>
    <t>מעבר סף איכות</t>
  </si>
  <si>
    <t>ציון מחיר מנורמל</t>
  </si>
  <si>
    <t>ציון איכות</t>
  </si>
  <si>
    <t>ציון מחיר</t>
  </si>
  <si>
    <t>סה"כ ציון</t>
  </si>
  <si>
    <t>דירוג המציעים</t>
  </si>
  <si>
    <t>5.1.1</t>
  </si>
  <si>
    <t>5.1.2</t>
  </si>
  <si>
    <t>5.1.3</t>
  </si>
  <si>
    <t>5.1.4</t>
  </si>
  <si>
    <t>5.2.2.1</t>
  </si>
  <si>
    <t>5.2.1.1</t>
  </si>
  <si>
    <t>5.2.1.2</t>
  </si>
  <si>
    <t>תנאי סף מקצועיים - יועץ יח"צ בכיר</t>
  </si>
  <si>
    <t>אם המציע הוא תאגיד - יצרף נסח חברה/שותפות עדכני מרשות התאגידים, לצורך הוכחת עמידה בתנאי הסף שבסעיף ‎5.1.4.</t>
  </si>
  <si>
    <r>
      <t>פרטים אודות השכלתו וניסיונו של היועץ הבכיר כנדרש בסעיף ‎5.2.1. כמו כן, יצורפו קורות חיים ומסמכים המעידים על השכלתו וניסיונו (</t>
    </r>
    <r>
      <rPr>
        <b/>
        <sz val="11"/>
        <color theme="1"/>
        <rFont val="David"/>
        <family val="2"/>
        <charset val="177"/>
      </rPr>
      <t>נספח ב'2</t>
    </r>
    <r>
      <rPr>
        <sz val="11"/>
        <color theme="1"/>
        <rFont val="David"/>
        <family val="2"/>
        <charset val="177"/>
      </rPr>
      <t>).</t>
    </r>
  </si>
  <si>
    <r>
      <t>הצעת המחיר (</t>
    </r>
    <r>
      <rPr>
        <b/>
        <sz val="11"/>
        <color theme="1"/>
        <rFont val="David"/>
        <family val="2"/>
        <charset val="177"/>
      </rPr>
      <t>נספח ב'10</t>
    </r>
    <r>
      <rPr>
        <sz val="11"/>
        <color theme="1"/>
        <rFont val="David"/>
        <family val="2"/>
        <charset val="177"/>
      </rPr>
      <t>).</t>
    </r>
  </si>
  <si>
    <t>תכנית עבודה כתובה לביצוע השירותים, בה יציג כיצד בכוונתו ליישם ולהפעיל את הדרישות והמטלות המופיעות במפרט שבנספח א' למכרז.</t>
  </si>
  <si>
    <t>6.10</t>
  </si>
  <si>
    <t>6.11</t>
  </si>
  <si>
    <t>6.12</t>
  </si>
  <si>
    <t>6.13</t>
  </si>
  <si>
    <t>6.14</t>
  </si>
  <si>
    <t>6.15</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</si>
  <si>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‎‎5.1.1. אם המציע הוא עמותה, עליו להעביר אישור ניהול תקין מטעם רשם העמותות, תקף למועד הגשת ההצעה. </t>
  </si>
  <si>
    <t>ניסיון היועץ הבכיר</t>
  </si>
  <si>
    <t>מסמכי המכרז כשהם חתומים. יש לחתום על כל מסמכי המכרז והחוזה בראשי תיבות בתחתית כל עמוד כהוכחה לקריאת המסמכים והבנתם. בנוסף, טופס הגשת ההצעה (נספח ב' 1) והחוזה (נספח ג') ייחתמו גם ע"י מורשי חתימה מטעם המציע, בצירוף חותמת רשמית של המציע.</t>
  </si>
  <si>
    <t>ראה גיליון "ראיון ואסטרטגיה"</t>
  </si>
  <si>
    <t>ציון משוקלל</t>
  </si>
  <si>
    <t>המלצות מלקוחות</t>
  </si>
  <si>
    <t>לקוח 1</t>
  </si>
  <si>
    <t>לקוח 2</t>
  </si>
  <si>
    <t>ממליץ 1</t>
  </si>
  <si>
    <t>ממליץ 2</t>
  </si>
  <si>
    <t>פרטי הממליץ</t>
  </si>
  <si>
    <t>הלקוח/חברה:</t>
  </si>
  <si>
    <t>משקל</t>
  </si>
  <si>
    <t>איש הקשר :</t>
  </si>
  <si>
    <t>טלפון 1:</t>
  </si>
  <si>
    <t>פרמטרים (ציון מ 1-10)</t>
  </si>
  <si>
    <t>עמידה בלוחות הזמנים</t>
  </si>
  <si>
    <t>ניקוד לכל ממליץ:</t>
  </si>
  <si>
    <t>ממוצע למציע:</t>
  </si>
  <si>
    <t>שירותיות והיענות לצרכי הלקוח</t>
  </si>
  <si>
    <t>הצלחת קמפיינים ושיפור תדמית הלקוח</t>
  </si>
  <si>
    <t>התרשמות כללית</t>
  </si>
  <si>
    <t>שם היועץ:</t>
  </si>
  <si>
    <t>הצעת המחיר (ללא מע"מ)</t>
  </si>
  <si>
    <t>הצעת המחיר (כולל מע"מ)</t>
  </si>
  <si>
    <t>אם המציע הוא תאגיד - במועד הגשת ההצעה המציע אינו בעל חובות אגרה שנתית לרשות התאגידים בגין שנת 2020 או מוקדם מכך. כמו כן, אינו מוגדר כ"חברה מפרה" ו/או לא נשלחה אליו התראה על היותו "חברה מפרה" כאמור בסעיף 362א' לחוק החברות, התשנ"ט 1999.</t>
  </si>
  <si>
    <t>בעל תואר אקדמי ממוסד המוכר ע"י המל"ג.</t>
  </si>
  <si>
    <t>בחמש השנים האחרונות, בעל ניסיון של ארבע (4) שנים לכל הפחות במתן ייעוץ בתחומי התקשורת ו/או יחסי ציבור ו/או דוברות עבור גופים ציבוריים או עבור גופים גדולים.</t>
  </si>
  <si>
    <t>תנאי סף מקצועיים- צוות יח"צ</t>
  </si>
  <si>
    <t>המציע מעסיק, נכון למועד הגשת ההצעות, לפחות שלושה יועצי תקשורת אשר עומדים (כל אחד מהם בנפרד) בתנאי הסף הבא:
בשלוש השנים האחרונות, בעלי ניסיון של שנתיים לכל הפחות במתן ייעוץ בתחום התקשורת ו/או יחסי ציבור ו/או דוברות עבור גופים ציבוריים או עבור גופים גדולים.</t>
  </si>
  <si>
    <t>חוברת הצעה מלאה וחתומה.</t>
  </si>
  <si>
    <t>להוכחת העמידה בתנאי הסף שבסעיף ‎‎5.1.2:
6.4.1.	תצהיר המאומת על ידי עורך דין בדבר היעדר הרשעות בעברות לפי חוק עובדים זרים, תשנ"א-1991 ולפי חוק שכר מינימום, תשמ"ז-1987 בנוסח המצ"ב כנספח ב'5.
6.4.2.	תצהיר המאומת על ידי עורך דין בדבר העסקת עובדים עם מוגבלות בהתאם לחוק עסקאות גופים ציבוריים (תיקון מספר 10 והוראת שעה) התשע"ו 2016 ולחוק שוויון זכויות לאנשים עם מוגבלות, התשנ"ח 1998 בנוסח המצורף כנספח ב'6 למכרז.
6.4.3.	אישור עדכני ותקף על ניהול ספרים, ניכוי מס במקור ורישום במע"מ, כנדרש לפי חוק עסקאות גופים ציבוריים.</t>
  </si>
  <si>
    <r>
      <t>פרטים אודות השכלתם וניסיונם של היועצים הנוספים, כנדרש בסעיף ‎5.2.2. כן יצורפו קורות חיים ומסמכים המעידים על השכלתו וניסיונו (</t>
    </r>
    <r>
      <rPr>
        <b/>
        <sz val="11"/>
        <color theme="1"/>
        <rFont val="David"/>
        <family val="2"/>
        <charset val="177"/>
      </rPr>
      <t>נספח ב'3</t>
    </r>
    <r>
      <rPr>
        <sz val="11"/>
        <color theme="1"/>
        <rFont val="David"/>
        <family val="2"/>
        <charset val="177"/>
      </rPr>
      <t>).</t>
    </r>
  </si>
  <si>
    <t>6.9</t>
  </si>
  <si>
    <t>6.18</t>
  </si>
  <si>
    <t xml:space="preserve">התרשמות מקמפיינים ציבוריים גדולים שבוצעו בארבע השנים האחרונות </t>
  </si>
  <si>
    <t xml:space="preserve">התאמת תכנית הפעילות השוטפת המוצעת לצרכי המשרד </t>
  </si>
  <si>
    <r>
      <t xml:space="preserve">תואר ראשון - </t>
    </r>
    <r>
      <rPr>
        <b/>
        <sz val="11"/>
        <rFont val="Arial"/>
        <family val="2"/>
      </rPr>
      <t>0 נק'</t>
    </r>
    <r>
      <rPr>
        <sz val="11"/>
        <rFont val="Arial"/>
        <family val="2"/>
      </rPr>
      <t xml:space="preserve">
תואר אקדמי בתחום התקשורת או תואר שני בתחום כלשהו - </t>
    </r>
    <r>
      <rPr>
        <b/>
        <sz val="11"/>
        <rFont val="Arial"/>
        <family val="2"/>
      </rPr>
      <t>3 נק'</t>
    </r>
    <r>
      <rPr>
        <sz val="11"/>
        <rFont val="Arial"/>
        <family val="2"/>
      </rPr>
      <t xml:space="preserve">
תואר אקדמי בתחום התקשורת + תואר שני כלשהו - </t>
    </r>
    <r>
      <rPr>
        <b/>
        <sz val="11"/>
        <rFont val="Arial"/>
        <family val="2"/>
      </rPr>
      <t>5 נק'</t>
    </r>
  </si>
  <si>
    <t>10.6.1</t>
  </si>
  <si>
    <t>10.6.1.1</t>
  </si>
  <si>
    <t>10.6.1.2</t>
  </si>
  <si>
    <t>10.6.2</t>
  </si>
  <si>
    <t>10.6.3</t>
  </si>
  <si>
    <t>10.6.4</t>
  </si>
  <si>
    <t>10.6.1.3</t>
  </si>
  <si>
    <t xml:space="preserve">ניסיון בקמפיינים ציבוריים גדולים </t>
  </si>
  <si>
    <t xml:space="preserve">מתן ייעוץ לכל גוף הפועל בתחומי התרבות והספורט - 3.33 נק' 
מתן ייעוץ לכל גוף הפועל בתחומי מדע, חינוך, חברה וקהילה - 2 נק'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</si>
</sst>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
  </numFmts>
  <fonts count="34" x14ac:knownFonts="1">
    <font>
      <sz val="11"/>
      <color theme="1"/>
      <name val="Arial"/>
      <family val="2"/>
      <charset val="177"/>
      <scheme val="minor"/>
    </font>
    <font>
      <sz val="11"/>
      <color theme="1"/>
      <name val="Arial"/>
      <family val="2"/>
      <charset val="177"/>
      <scheme val="minor"/>
    </font>
    <font>
      <b/>
      <sz val="14"/>
      <color theme="1"/>
      <name val="David"/>
      <family val="2"/>
      <charset val="177"/>
    </font>
    <font>
      <b/>
      <sz val="15"/>
      <color theme="1"/>
      <name val="David"/>
      <family val="2"/>
      <charset val="177"/>
    </font>
    <font>
      <b/>
      <sz val="11"/>
      <color theme="1"/>
      <name val="David"/>
      <family val="2"/>
      <charset val="177"/>
    </font>
    <font>
      <b/>
      <sz val="12"/>
      <color theme="1"/>
      <name val="David"/>
      <family val="2"/>
      <charset val="177"/>
    </font>
    <font>
      <u/>
      <sz val="11"/>
      <color theme="10"/>
      <name val="Arial"/>
      <family val="2"/>
      <charset val="177"/>
      <scheme val="minor"/>
    </font>
    <font>
      <b/>
      <sz val="13"/>
      <color theme="1"/>
      <name val="David"/>
      <family val="2"/>
      <charset val="177"/>
    </font>
    <font>
      <b/>
      <sz val="13"/>
      <color theme="1"/>
      <name val="Times New Roman"/>
      <family val="1"/>
      <scheme val="major"/>
    </font>
    <font>
      <sz val="12"/>
      <color theme="1"/>
      <name val="David"/>
      <family val="2"/>
      <charset val="177"/>
    </font>
    <font>
      <sz val="11"/>
      <color theme="1"/>
      <name val="Times New Roman"/>
      <family val="1"/>
      <scheme val="major"/>
    </font>
    <font>
      <b/>
      <sz val="15"/>
      <color theme="1"/>
      <name val="Times New Roman"/>
      <family val="1"/>
      <scheme val="major"/>
    </font>
    <font>
      <sz val="11"/>
      <color theme="1"/>
      <name val="David"/>
      <family val="2"/>
      <charset val="177"/>
    </font>
    <font>
      <b/>
      <sz val="14"/>
      <name val="Arial"/>
      <family val="2"/>
    </font>
    <font>
      <b/>
      <sz val="12"/>
      <name val="Arial"/>
      <family val="2"/>
    </font>
    <font>
      <b/>
      <sz val="11"/>
      <name val="Arial"/>
      <family val="2"/>
    </font>
    <font>
      <sz val="11"/>
      <name val="Arial"/>
      <family val="2"/>
    </font>
    <font>
      <sz val="12"/>
      <name val="Arial"/>
      <family val="2"/>
    </font>
    <font>
      <b/>
      <sz val="13"/>
      <color theme="0"/>
      <name val="Arial"/>
      <family val="2"/>
      <charset val="177"/>
    </font>
    <font>
      <b/>
      <sz val="12"/>
      <name val="Arial"/>
      <family val="2"/>
      <charset val="177"/>
    </font>
    <font>
      <b/>
      <sz val="12"/>
      <color theme="1"/>
      <name val="Arial"/>
      <family val="2"/>
      <charset val="177"/>
      <scheme val="minor"/>
    </font>
    <font>
      <b/>
      <sz val="11"/>
      <color theme="1"/>
      <name val="Arial"/>
      <family val="2"/>
      <scheme val="minor"/>
    </font>
    <font>
      <sz val="11"/>
      <color theme="1"/>
      <name val="Arial"/>
      <family val="2"/>
      <scheme val="minor"/>
    </font>
    <font>
      <b/>
      <sz val="11"/>
      <color theme="0"/>
      <name val="Arial"/>
      <family val="2"/>
      <scheme val="minor"/>
    </font>
    <font>
      <b/>
      <sz val="14"/>
      <color theme="1"/>
      <name val="Arial"/>
      <family val="2"/>
      <scheme val="minor"/>
    </font>
    <font>
      <b/>
      <u/>
      <sz val="12"/>
      <color theme="1"/>
      <name val="David"/>
      <family val="2"/>
      <charset val="177"/>
    </font>
    <font>
      <b/>
      <sz val="9"/>
      <color theme="1"/>
      <name val="Arial"/>
      <family val="2"/>
      <scheme val="minor"/>
    </font>
    <font>
      <sz val="9"/>
      <color theme="1"/>
      <name val="Arial"/>
      <family val="2"/>
      <charset val="177"/>
      <scheme val="minor"/>
    </font>
    <font>
      <sz val="8"/>
      <color theme="1"/>
      <name val="Arial"/>
      <family val="2"/>
      <charset val="177"/>
      <scheme val="minor"/>
    </font>
    <font>
      <b/>
      <sz val="16"/>
      <color theme="1"/>
      <name val="David"/>
      <family val="2"/>
      <charset val="177"/>
    </font>
    <font>
      <b/>
      <sz val="11"/>
      <color rgb="FFFFFF00"/>
      <name val="Arial"/>
      <family val="2"/>
      <scheme val="minor"/>
    </font>
    <font>
      <sz val="11"/>
      <color rgb="FFFFFF00"/>
      <name val="Arial"/>
      <family val="2"/>
      <scheme val="minor"/>
    </font>
    <font>
      <sz val="11"/>
      <color theme="0"/>
      <name val="Arial"/>
      <family val="2"/>
      <charset val="177"/>
      <scheme val="minor"/>
    </font>
    <font>
      <sz val="12"/>
      <color theme="1"/>
      <name val="David"/>
      <family val="2"/>
    </font>
  </fonts>
  <fills count="22">
    <fill>
      <patternFill patternType="none"/>
    </fill>
    <fill>
      <patternFill patternType="gray125"/>
    </fill>
    <fill>
      <patternFill patternType="solid">
        <fgColor theme="6"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6" tint="-0.249977111117893"/>
        <bgColor theme="8" tint="0.79998168889431442"/>
      </patternFill>
    </fill>
    <fill>
      <patternFill patternType="solid">
        <fgColor theme="9" tint="0.59999389629810485"/>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2" tint="-0.499984740745262"/>
        <bgColor indexed="64"/>
      </patternFill>
    </fill>
  </fills>
  <borders count="66">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292">
    <xf numFmtId="0" fontId="0" fillId="0" borderId="0" xfId="0"/>
    <xf numFmtId="0" fontId="2" fillId="2" borderId="1" xfId="0" applyFont="1" applyFill="1" applyBorder="1" applyAlignment="1" applyProtection="1">
      <alignment readingOrder="2"/>
      <protection hidden="1"/>
    </xf>
    <xf numFmtId="0" fontId="5" fillId="2" borderId="2" xfId="0" applyFont="1" applyFill="1" applyBorder="1" applyAlignment="1" applyProtection="1">
      <alignment horizontal="center" wrapText="1"/>
      <protection hidden="1"/>
    </xf>
    <xf numFmtId="0" fontId="5" fillId="2" borderId="4" xfId="0" applyFont="1" applyFill="1" applyBorder="1" applyAlignment="1" applyProtection="1">
      <alignment horizontal="center" wrapText="1"/>
      <protection hidden="1"/>
    </xf>
    <xf numFmtId="0" fontId="4" fillId="2" borderId="4" xfId="0" applyFont="1" applyFill="1" applyBorder="1" applyAlignment="1" applyProtection="1">
      <alignment horizontal="center" vertical="center" wrapText="1"/>
      <protection hidden="1"/>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5" fillId="2" borderId="6" xfId="0" applyFont="1" applyFill="1" applyBorder="1" applyAlignment="1" applyProtection="1">
      <alignment horizontal="center" wrapText="1"/>
      <protection hidden="1"/>
    </xf>
    <xf numFmtId="0" fontId="4" fillId="2" borderId="7" xfId="0" applyFont="1" applyFill="1" applyBorder="1" applyAlignment="1" applyProtection="1">
      <alignment horizontal="center" vertical="center" wrapText="1"/>
      <protection hidden="1"/>
    </xf>
    <xf numFmtId="49" fontId="4" fillId="2" borderId="6" xfId="0" applyNumberFormat="1" applyFont="1" applyFill="1" applyBorder="1" applyAlignment="1" applyProtection="1">
      <alignment horizontal="center" vertical="center" wrapText="1"/>
      <protection locked="0"/>
    </xf>
    <xf numFmtId="49" fontId="4" fillId="2" borderId="7" xfId="0" applyNumberFormat="1"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hidden="1"/>
    </xf>
    <xf numFmtId="0" fontId="6" fillId="2" borderId="2" xfId="2" applyFill="1" applyBorder="1" applyAlignment="1" applyProtection="1">
      <alignment horizontal="center" vertical="center" wrapText="1"/>
      <protection locked="0"/>
    </xf>
    <xf numFmtId="0" fontId="6" fillId="2" borderId="3" xfId="2" applyFill="1" applyBorder="1" applyAlignment="1" applyProtection="1">
      <alignment horizontal="center" vertical="center" wrapText="1"/>
      <protection locked="0"/>
    </xf>
    <xf numFmtId="49" fontId="5" fillId="4" borderId="12" xfId="0" applyNumberFormat="1" applyFont="1" applyFill="1" applyBorder="1" applyAlignment="1" applyProtection="1">
      <alignment horizontal="center" vertical="center" readingOrder="2"/>
      <protection hidden="1"/>
    </xf>
    <xf numFmtId="0" fontId="9" fillId="4" borderId="13" xfId="0" applyFont="1" applyFill="1" applyBorder="1" applyAlignment="1" applyProtection="1">
      <alignment horizontal="right" vertical="center" wrapText="1" readingOrder="2"/>
      <protection hidden="1"/>
    </xf>
    <xf numFmtId="0" fontId="9" fillId="4" borderId="17" xfId="0" applyFont="1" applyFill="1" applyBorder="1" applyAlignment="1" applyProtection="1">
      <alignment horizontal="right" vertical="center" wrapText="1" readingOrder="2"/>
      <protection hidden="1"/>
    </xf>
    <xf numFmtId="0" fontId="10" fillId="2" borderId="17"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49" fontId="5" fillId="2" borderId="13" xfId="0" applyNumberFormat="1" applyFont="1" applyFill="1" applyBorder="1" applyAlignment="1" applyProtection="1">
      <alignment horizontal="center" vertical="center" readingOrder="2"/>
      <protection hidden="1"/>
    </xf>
    <xf numFmtId="0" fontId="9" fillId="2" borderId="17" xfId="0" applyFont="1" applyFill="1" applyBorder="1" applyAlignment="1" applyProtection="1">
      <alignment horizontal="right" vertical="center" wrapText="1" readingOrder="2"/>
      <protection hidden="1"/>
    </xf>
    <xf numFmtId="0" fontId="10" fillId="2" borderId="7"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49" fontId="5" fillId="6" borderId="10" xfId="0" applyNumberFormat="1" applyFont="1" applyFill="1" applyBorder="1" applyAlignment="1" applyProtection="1">
      <alignment horizontal="center" vertical="center" readingOrder="2"/>
      <protection hidden="1"/>
    </xf>
    <xf numFmtId="0" fontId="5" fillId="6" borderId="24" xfId="0" applyFont="1" applyFill="1" applyBorder="1" applyAlignment="1" applyProtection="1">
      <alignment horizontal="center" vertical="center" wrapText="1" readingOrder="2"/>
      <protection hidden="1"/>
    </xf>
    <xf numFmtId="0" fontId="10" fillId="2" borderId="13"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0" fillId="0" borderId="22" xfId="0" applyBorder="1" applyProtection="1">
      <protection hidden="1"/>
    </xf>
    <xf numFmtId="0" fontId="0" fillId="0" borderId="28" xfId="0" applyBorder="1" applyProtection="1">
      <protection hidden="1"/>
    </xf>
    <xf numFmtId="0" fontId="0" fillId="0" borderId="0" xfId="0" applyBorder="1" applyProtection="1">
      <protection hidden="1"/>
    </xf>
    <xf numFmtId="0" fontId="5" fillId="7" borderId="12" xfId="0" applyNumberFormat="1" applyFont="1" applyFill="1" applyBorder="1" applyAlignment="1" applyProtection="1">
      <alignment horizontal="center" vertical="center" readingOrder="2"/>
      <protection hidden="1"/>
    </xf>
    <xf numFmtId="0" fontId="10" fillId="7" borderId="12" xfId="0" applyFont="1" applyFill="1" applyBorder="1" applyAlignment="1" applyProtection="1">
      <alignment horizontal="center" vertical="center" wrapText="1"/>
      <protection locked="0"/>
    </xf>
    <xf numFmtId="0" fontId="10" fillId="7" borderId="6" xfId="0" applyFont="1" applyFill="1" applyBorder="1" applyAlignment="1" applyProtection="1">
      <alignment horizontal="center" vertical="center" wrapText="1"/>
      <protection locked="0"/>
    </xf>
    <xf numFmtId="0" fontId="13" fillId="10" borderId="33" xfId="0" applyFont="1" applyFill="1" applyBorder="1" applyAlignment="1" applyProtection="1">
      <alignment horizontal="center" vertical="center" wrapText="1" readingOrder="2"/>
      <protection hidden="1"/>
    </xf>
    <xf numFmtId="0" fontId="14" fillId="10" borderId="37" xfId="0" applyFont="1" applyFill="1" applyBorder="1" applyAlignment="1" applyProtection="1">
      <alignment horizontal="center" vertical="center" wrapText="1" readingOrder="2"/>
      <protection hidden="1"/>
    </xf>
    <xf numFmtId="0" fontId="14" fillId="10" borderId="20" xfId="0" applyFont="1" applyFill="1" applyBorder="1" applyAlignment="1" applyProtection="1">
      <alignment horizontal="center" vertical="center" wrapText="1" readingOrder="2"/>
      <protection hidden="1"/>
    </xf>
    <xf numFmtId="0" fontId="13" fillId="11" borderId="9" xfId="0" applyFont="1" applyFill="1" applyBorder="1" applyAlignment="1" applyProtection="1">
      <alignment horizontal="center" vertical="center" wrapText="1" readingOrder="2"/>
      <protection hidden="1"/>
    </xf>
    <xf numFmtId="0" fontId="16" fillId="12" borderId="24" xfId="0" applyFont="1" applyFill="1" applyBorder="1" applyAlignment="1" applyProtection="1">
      <alignment vertical="center" wrapText="1" readingOrder="2"/>
      <protection hidden="1"/>
    </xf>
    <xf numFmtId="0" fontId="16" fillId="13" borderId="5" xfId="0" applyFont="1" applyFill="1" applyBorder="1" applyAlignment="1" applyProtection="1">
      <alignment horizontal="center" vertical="center" wrapText="1" readingOrder="2"/>
      <protection locked="0" hidden="1"/>
    </xf>
    <xf numFmtId="9" fontId="15" fillId="7" borderId="44" xfId="1" applyFont="1" applyFill="1" applyBorder="1" applyAlignment="1" applyProtection="1">
      <alignment horizontal="center" vertical="center" wrapText="1" readingOrder="2"/>
      <protection hidden="1"/>
    </xf>
    <xf numFmtId="0" fontId="16" fillId="13" borderId="8" xfId="0" applyFont="1" applyFill="1" applyBorder="1" applyAlignment="1" applyProtection="1">
      <alignment horizontal="center" vertical="center" wrapText="1" readingOrder="2"/>
      <protection locked="0" hidden="1"/>
    </xf>
    <xf numFmtId="9" fontId="15" fillId="7" borderId="20" xfId="1" applyFont="1" applyFill="1" applyBorder="1" applyAlignment="1" applyProtection="1">
      <alignment horizontal="center" vertical="center" wrapText="1" readingOrder="2"/>
      <protection hidden="1"/>
    </xf>
    <xf numFmtId="0" fontId="16" fillId="13" borderId="3" xfId="0" applyFont="1" applyFill="1" applyBorder="1" applyAlignment="1" applyProtection="1">
      <alignment horizontal="center" vertical="center" wrapText="1" readingOrder="2"/>
      <protection locked="0" hidden="1"/>
    </xf>
    <xf numFmtId="0" fontId="18" fillId="14" borderId="25" xfId="0" applyFont="1" applyFill="1" applyBorder="1" applyAlignment="1" applyProtection="1">
      <alignment horizontal="center" vertical="center" wrapText="1" readingOrder="2"/>
      <protection hidden="1"/>
    </xf>
    <xf numFmtId="0" fontId="0" fillId="0" borderId="0" xfId="0" applyProtection="1">
      <protection hidden="1"/>
    </xf>
    <xf numFmtId="0" fontId="21" fillId="6" borderId="2" xfId="0" applyFont="1" applyFill="1" applyBorder="1" applyAlignment="1" applyProtection="1">
      <alignment horizontal="center" vertical="center"/>
      <protection hidden="1"/>
    </xf>
    <xf numFmtId="0" fontId="4" fillId="6" borderId="42" xfId="0" applyFont="1" applyFill="1" applyBorder="1" applyAlignment="1" applyProtection="1">
      <alignment horizontal="center" vertical="center" readingOrder="2"/>
      <protection hidden="1"/>
    </xf>
    <xf numFmtId="0" fontId="22" fillId="2" borderId="13" xfId="0" applyFont="1" applyFill="1" applyBorder="1" applyAlignment="1" applyProtection="1">
      <alignment vertical="center"/>
      <protection hidden="1"/>
    </xf>
    <xf numFmtId="9" fontId="23" fillId="18" borderId="47" xfId="0" applyNumberFormat="1" applyFont="1" applyFill="1" applyBorder="1" applyAlignment="1" applyProtection="1">
      <alignment horizontal="center" vertical="center"/>
      <protection hidden="1"/>
    </xf>
    <xf numFmtId="0" fontId="23" fillId="18" borderId="50" xfId="0" applyFont="1" applyFill="1" applyBorder="1" applyAlignment="1" applyProtection="1">
      <alignment vertical="center"/>
      <protection hidden="1"/>
    </xf>
    <xf numFmtId="2" fontId="23" fillId="18" borderId="49" xfId="0" applyNumberFormat="1" applyFont="1" applyFill="1" applyBorder="1" applyAlignment="1" applyProtection="1">
      <alignment horizontal="center" vertical="center"/>
      <protection hidden="1"/>
    </xf>
    <xf numFmtId="9" fontId="21" fillId="17" borderId="39" xfId="0" applyNumberFormat="1" applyFont="1" applyFill="1" applyBorder="1" applyAlignment="1" applyProtection="1">
      <alignment horizontal="center" vertical="center"/>
      <protection hidden="1"/>
    </xf>
    <xf numFmtId="0" fontId="21" fillId="17" borderId="40" xfId="0" applyFont="1" applyFill="1" applyBorder="1" applyAlignment="1" applyProtection="1">
      <alignment vertical="center"/>
      <protection hidden="1"/>
    </xf>
    <xf numFmtId="2" fontId="21" fillId="17" borderId="1" xfId="0" applyNumberFormat="1" applyFont="1" applyFill="1" applyBorder="1" applyAlignment="1" applyProtection="1">
      <alignment horizontal="center" vertical="center"/>
      <protection hidden="1"/>
    </xf>
    <xf numFmtId="9" fontId="21" fillId="17" borderId="37" xfId="0" applyNumberFormat="1" applyFont="1" applyFill="1" applyBorder="1" applyAlignment="1" applyProtection="1">
      <alignment horizontal="center" vertical="center"/>
      <protection hidden="1"/>
    </xf>
    <xf numFmtId="0" fontId="21" fillId="17" borderId="45" xfId="0" applyFont="1" applyFill="1" applyBorder="1" applyAlignment="1" applyProtection="1">
      <alignment vertical="center"/>
      <protection hidden="1"/>
    </xf>
    <xf numFmtId="2" fontId="21" fillId="17" borderId="2" xfId="0" applyNumberFormat="1" applyFont="1" applyFill="1" applyBorder="1" applyAlignment="1" applyProtection="1">
      <alignment horizontal="center" vertical="center"/>
      <protection hidden="1"/>
    </xf>
    <xf numFmtId="9" fontId="14" fillId="11" borderId="21" xfId="0" applyNumberFormat="1" applyFont="1" applyFill="1" applyBorder="1" applyAlignment="1" applyProtection="1">
      <alignment horizontal="center" vertical="center" wrapText="1" readingOrder="2"/>
      <protection hidden="1"/>
    </xf>
    <xf numFmtId="0" fontId="13" fillId="10" borderId="24" xfId="0" applyFont="1" applyFill="1" applyBorder="1" applyAlignment="1" applyProtection="1">
      <alignment horizontal="center" vertical="center" wrapText="1" readingOrder="2"/>
      <protection hidden="1"/>
    </xf>
    <xf numFmtId="0" fontId="14" fillId="10" borderId="10" xfId="0" applyFont="1" applyFill="1" applyBorder="1" applyAlignment="1" applyProtection="1">
      <alignment horizontal="center" vertical="center" wrapText="1" readingOrder="2"/>
      <protection hidden="1"/>
    </xf>
    <xf numFmtId="49" fontId="5" fillId="7" borderId="12" xfId="0" applyNumberFormat="1" applyFont="1" applyFill="1" applyBorder="1" applyAlignment="1" applyProtection="1">
      <alignment horizontal="center" vertical="center" readingOrder="2"/>
      <protection hidden="1"/>
    </xf>
    <xf numFmtId="0" fontId="0" fillId="0" borderId="36" xfId="0" applyBorder="1" applyProtection="1">
      <protection hidden="1"/>
    </xf>
    <xf numFmtId="49" fontId="5" fillId="7" borderId="23" xfId="0" applyNumberFormat="1" applyFont="1" applyFill="1" applyBorder="1" applyAlignment="1" applyProtection="1">
      <alignment horizontal="center" vertical="center" readingOrder="2"/>
      <protection hidden="1"/>
    </xf>
    <xf numFmtId="0" fontId="4" fillId="2" borderId="33" xfId="0" applyFont="1" applyFill="1" applyBorder="1" applyAlignment="1" applyProtection="1">
      <alignment horizontal="center" vertical="center" wrapText="1"/>
      <protection locked="0"/>
    </xf>
    <xf numFmtId="49" fontId="4" fillId="2" borderId="44" xfId="0" applyNumberFormat="1" applyFont="1" applyFill="1" applyBorder="1" applyAlignment="1" applyProtection="1">
      <alignment horizontal="center" vertical="center" wrapText="1"/>
      <protection locked="0"/>
    </xf>
    <xf numFmtId="0" fontId="6" fillId="2" borderId="20" xfId="2" applyFill="1" applyBorder="1" applyAlignment="1" applyProtection="1">
      <alignment horizontal="center" vertical="center" wrapText="1"/>
      <protection locked="0"/>
    </xf>
    <xf numFmtId="49" fontId="4" fillId="2" borderId="17" xfId="0" applyNumberFormat="1" applyFont="1" applyFill="1" applyBorder="1" applyAlignment="1" applyProtection="1">
      <alignment horizontal="center" vertical="center" wrapText="1"/>
      <protection locked="0"/>
    </xf>
    <xf numFmtId="0" fontId="10" fillId="2" borderId="23" xfId="0" applyFont="1" applyFill="1" applyBorder="1" applyAlignment="1" applyProtection="1">
      <alignment horizontal="center" vertical="center" wrapText="1"/>
      <protection locked="0"/>
    </xf>
    <xf numFmtId="0" fontId="4" fillId="2" borderId="0" xfId="0" applyFont="1" applyFill="1" applyBorder="1" applyAlignment="1" applyProtection="1">
      <alignment horizontal="center" vertical="center" wrapText="1"/>
      <protection locked="0"/>
    </xf>
    <xf numFmtId="49" fontId="4" fillId="2" borderId="46" xfId="0" applyNumberFormat="1" applyFont="1" applyFill="1" applyBorder="1" applyAlignment="1" applyProtection="1">
      <alignment horizontal="center" vertical="center" wrapText="1"/>
      <protection locked="0"/>
    </xf>
    <xf numFmtId="0" fontId="6" fillId="2" borderId="19" xfId="2" applyFill="1" applyBorder="1" applyAlignment="1" applyProtection="1">
      <alignment horizontal="center" vertical="center" wrapText="1"/>
      <protection locked="0"/>
    </xf>
    <xf numFmtId="0" fontId="9" fillId="2" borderId="13" xfId="0" applyFont="1" applyFill="1" applyBorder="1" applyAlignment="1" applyProtection="1">
      <alignment horizontal="right" vertical="center" wrapText="1" readingOrder="2"/>
      <protection hidden="1"/>
    </xf>
    <xf numFmtId="49" fontId="7" fillId="5" borderId="1" xfId="0" applyNumberFormat="1" applyFont="1" applyFill="1" applyBorder="1" applyAlignment="1" applyProtection="1">
      <alignment horizontal="center" vertical="center"/>
      <protection hidden="1"/>
    </xf>
    <xf numFmtId="0" fontId="7" fillId="5" borderId="14" xfId="0" applyNumberFormat="1" applyFont="1" applyFill="1" applyBorder="1" applyAlignment="1" applyProtection="1">
      <alignment horizontal="center" vertical="center" wrapText="1" readingOrder="2"/>
      <protection hidden="1"/>
    </xf>
    <xf numFmtId="0" fontId="7" fillId="5" borderId="1" xfId="0" applyNumberFormat="1" applyFont="1" applyFill="1" applyBorder="1" applyAlignment="1" applyProtection="1">
      <alignment horizontal="center" vertical="center" wrapText="1" readingOrder="2"/>
      <protection hidden="1"/>
    </xf>
    <xf numFmtId="0" fontId="7" fillId="5" borderId="15" xfId="0" applyNumberFormat="1" applyFont="1" applyFill="1" applyBorder="1" applyAlignment="1" applyProtection="1">
      <alignment horizontal="center" vertical="center" wrapText="1" readingOrder="2"/>
      <protection hidden="1"/>
    </xf>
    <xf numFmtId="0" fontId="7" fillId="5" borderId="16" xfId="0" applyNumberFormat="1" applyFont="1" applyFill="1" applyBorder="1" applyAlignment="1" applyProtection="1">
      <alignment horizontal="center" vertical="center" wrapText="1" readingOrder="2"/>
      <protection hidden="1"/>
    </xf>
    <xf numFmtId="49" fontId="7" fillId="3" borderId="1" xfId="0" applyNumberFormat="1"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hidden="1"/>
    </xf>
    <xf numFmtId="0" fontId="8" fillId="3" borderId="14" xfId="0"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wrapText="1"/>
      <protection hidden="1"/>
    </xf>
    <xf numFmtId="0" fontId="8" fillId="3" borderId="15" xfId="0" applyFont="1" applyFill="1" applyBorder="1" applyAlignment="1" applyProtection="1">
      <alignment horizontal="center" vertical="center" wrapText="1"/>
      <protection hidden="1"/>
    </xf>
    <xf numFmtId="0" fontId="8" fillId="3" borderId="16" xfId="0" applyFont="1" applyFill="1" applyBorder="1" applyAlignment="1" applyProtection="1">
      <alignment horizontal="center" vertical="center" wrapText="1"/>
      <protection hidden="1"/>
    </xf>
    <xf numFmtId="0" fontId="7" fillId="13" borderId="14"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wrapText="1"/>
      <protection locked="0"/>
    </xf>
    <xf numFmtId="0" fontId="7" fillId="13" borderId="15" xfId="0" applyFont="1" applyFill="1" applyBorder="1" applyAlignment="1" applyProtection="1">
      <alignment horizontal="center" vertical="center" wrapText="1"/>
      <protection locked="0"/>
    </xf>
    <xf numFmtId="0" fontId="7" fillId="13" borderId="16" xfId="0" applyFont="1" applyFill="1" applyBorder="1" applyAlignment="1" applyProtection="1">
      <alignment horizontal="center" vertical="center" wrapText="1"/>
      <protection locked="0"/>
    </xf>
    <xf numFmtId="0" fontId="7" fillId="13" borderId="22" xfId="0" applyFont="1" applyFill="1" applyBorder="1" applyAlignment="1" applyProtection="1">
      <alignment horizontal="center" vertical="center" wrapText="1"/>
      <protection locked="0"/>
    </xf>
    <xf numFmtId="0" fontId="7" fillId="13" borderId="23" xfId="0" applyFont="1" applyFill="1" applyBorder="1" applyAlignment="1" applyProtection="1">
      <alignment horizontal="center" vertical="center" wrapText="1"/>
      <protection locked="0"/>
    </xf>
    <xf numFmtId="0" fontId="7" fillId="13" borderId="28" xfId="0" applyFont="1" applyFill="1" applyBorder="1" applyAlignment="1" applyProtection="1">
      <alignment horizontal="center" vertical="center" wrapText="1"/>
      <protection locked="0"/>
    </xf>
    <xf numFmtId="0" fontId="7" fillId="13" borderId="36" xfId="0" applyFont="1" applyFill="1" applyBorder="1" applyAlignment="1" applyProtection="1">
      <alignment horizontal="center" vertical="center" wrapText="1"/>
      <protection locked="0"/>
    </xf>
    <xf numFmtId="0" fontId="13" fillId="11" borderId="41" xfId="0" applyFont="1" applyFill="1" applyBorder="1" applyAlignment="1" applyProtection="1">
      <alignment horizontal="right" vertical="center" wrapText="1" readingOrder="2"/>
      <protection hidden="1"/>
    </xf>
    <xf numFmtId="9" fontId="15" fillId="7" borderId="27" xfId="1" applyFont="1" applyFill="1" applyBorder="1" applyAlignment="1" applyProtection="1">
      <alignment horizontal="center" vertical="center" wrapText="1" readingOrder="2"/>
      <protection hidden="1"/>
    </xf>
    <xf numFmtId="9" fontId="14" fillId="11" borderId="1" xfId="0" applyNumberFormat="1" applyFont="1" applyFill="1" applyBorder="1" applyAlignment="1" applyProtection="1">
      <alignment horizontal="center" vertical="center" wrapText="1" readingOrder="2"/>
      <protection hidden="1"/>
    </xf>
    <xf numFmtId="9" fontId="15" fillId="7" borderId="0" xfId="1" applyFont="1" applyFill="1" applyBorder="1" applyAlignment="1" applyProtection="1">
      <alignment horizontal="center" vertical="center" wrapText="1" readingOrder="2"/>
      <protection hidden="1"/>
    </xf>
    <xf numFmtId="1" fontId="15" fillId="13" borderId="32" xfId="1" applyNumberFormat="1" applyFont="1" applyFill="1" applyBorder="1" applyAlignment="1" applyProtection="1">
      <alignment horizontal="center" vertical="center" wrapText="1" readingOrder="2"/>
      <protection hidden="1"/>
    </xf>
    <xf numFmtId="0" fontId="13" fillId="11" borderId="1" xfId="0" applyFont="1" applyFill="1" applyBorder="1" applyAlignment="1" applyProtection="1">
      <alignment horizontal="center" vertical="center" wrapText="1" readingOrder="2"/>
      <protection hidden="1"/>
    </xf>
    <xf numFmtId="9" fontId="14" fillId="11" borderId="14" xfId="0" applyNumberFormat="1" applyFont="1" applyFill="1" applyBorder="1" applyAlignment="1" applyProtection="1">
      <alignment horizontal="center" vertical="center" wrapText="1" readingOrder="2"/>
      <protection hidden="1"/>
    </xf>
    <xf numFmtId="0" fontId="14" fillId="12" borderId="4" xfId="0" applyFont="1" applyFill="1" applyBorder="1" applyAlignment="1" applyProtection="1">
      <alignment horizontal="center" vertical="center" wrapText="1" readingOrder="2"/>
      <protection hidden="1"/>
    </xf>
    <xf numFmtId="1" fontId="16" fillId="13" borderId="38" xfId="1" applyNumberFormat="1" applyFont="1" applyFill="1" applyBorder="1" applyAlignment="1" applyProtection="1">
      <alignment horizontal="center" vertical="center" wrapText="1" readingOrder="2"/>
      <protection locked="0" hidden="1"/>
    </xf>
    <xf numFmtId="0" fontId="14" fillId="12" borderId="2" xfId="0" applyFont="1" applyFill="1" applyBorder="1" applyAlignment="1" applyProtection="1">
      <alignment horizontal="center" vertical="center" wrapText="1" readingOrder="2"/>
      <protection hidden="1"/>
    </xf>
    <xf numFmtId="9" fontId="15" fillId="7" borderId="19" xfId="1" applyFont="1" applyFill="1" applyBorder="1" applyAlignment="1" applyProtection="1">
      <alignment horizontal="center" vertical="center" wrapText="1" readingOrder="2"/>
      <protection hidden="1"/>
    </xf>
    <xf numFmtId="1" fontId="15" fillId="13" borderId="45" xfId="1" applyNumberFormat="1" applyFont="1" applyFill="1" applyBorder="1" applyAlignment="1" applyProtection="1">
      <alignment horizontal="center" vertical="center" wrapText="1" readingOrder="2"/>
      <protection hidden="1"/>
    </xf>
    <xf numFmtId="1" fontId="16" fillId="11" borderId="21" xfId="1" applyNumberFormat="1" applyFont="1" applyFill="1" applyBorder="1" applyAlignment="1" applyProtection="1">
      <alignment horizontal="center" vertical="center" wrapText="1" readingOrder="2"/>
      <protection locked="0" hidden="1"/>
    </xf>
    <xf numFmtId="1" fontId="15" fillId="11" borderId="43" xfId="1" applyNumberFormat="1" applyFont="1" applyFill="1" applyBorder="1" applyAlignment="1" applyProtection="1">
      <alignment horizontal="center" vertical="center" wrapText="1" readingOrder="2"/>
      <protection locked="0" hidden="1"/>
    </xf>
    <xf numFmtId="0" fontId="7" fillId="6" borderId="14" xfId="0" applyNumberFormat="1" applyFont="1" applyFill="1" applyBorder="1" applyAlignment="1" applyProtection="1">
      <alignment horizontal="center" vertical="center" wrapText="1" readingOrder="2"/>
      <protection hidden="1"/>
    </xf>
    <xf numFmtId="0" fontId="7" fillId="6" borderId="15" xfId="0" applyNumberFormat="1" applyFont="1" applyFill="1" applyBorder="1" applyAlignment="1" applyProtection="1">
      <alignment horizontal="center" vertical="center" wrapText="1" readingOrder="2"/>
      <protection hidden="1"/>
    </xf>
    <xf numFmtId="0" fontId="7" fillId="6" borderId="1" xfId="0" applyNumberFormat="1" applyFont="1" applyFill="1" applyBorder="1" applyAlignment="1" applyProtection="1">
      <alignment horizontal="center" vertical="center" wrapText="1" readingOrder="2"/>
      <protection hidden="1"/>
    </xf>
    <xf numFmtId="0" fontId="10" fillId="2" borderId="22" xfId="0" applyFont="1" applyFill="1" applyBorder="1" applyAlignment="1" applyProtection="1">
      <alignment horizontal="center" vertical="center" wrapText="1"/>
      <protection locked="0"/>
    </xf>
    <xf numFmtId="49" fontId="5" fillId="7" borderId="6" xfId="0" applyNumberFormat="1" applyFont="1" applyFill="1" applyBorder="1" applyAlignment="1" applyProtection="1">
      <alignment horizontal="center" vertical="center" readingOrder="2"/>
      <protection hidden="1"/>
    </xf>
    <xf numFmtId="0" fontId="5" fillId="7" borderId="1" xfId="0" applyNumberFormat="1" applyFont="1" applyFill="1" applyBorder="1" applyAlignment="1" applyProtection="1">
      <alignment horizontal="center" vertical="center" readingOrder="2"/>
      <protection hidden="1"/>
    </xf>
    <xf numFmtId="0" fontId="10" fillId="7" borderId="1" xfId="0" applyFont="1" applyFill="1" applyBorder="1" applyAlignment="1" applyProtection="1">
      <alignment horizontal="center" vertical="center" wrapText="1"/>
      <protection locked="0"/>
    </xf>
    <xf numFmtId="0" fontId="10" fillId="7" borderId="13" xfId="0" applyFont="1" applyFill="1" applyBorder="1" applyAlignment="1" applyProtection="1">
      <alignment horizontal="center" vertical="center" wrapText="1"/>
      <protection locked="0"/>
    </xf>
    <xf numFmtId="0" fontId="10" fillId="7" borderId="17" xfId="0" applyFont="1" applyFill="1" applyBorder="1" applyAlignment="1" applyProtection="1">
      <alignment horizontal="center" vertical="center" wrapText="1"/>
      <protection locked="0"/>
    </xf>
    <xf numFmtId="0" fontId="10" fillId="7" borderId="23" xfId="0" applyFont="1" applyFill="1" applyBorder="1" applyAlignment="1" applyProtection="1">
      <alignment horizontal="center" vertical="center" wrapText="1"/>
      <protection locked="0"/>
    </xf>
    <xf numFmtId="0" fontId="7" fillId="9" borderId="21" xfId="0" applyNumberFormat="1" applyFont="1" applyFill="1" applyBorder="1" applyAlignment="1" applyProtection="1">
      <alignment horizontal="center" vertical="center"/>
      <protection hidden="1"/>
    </xf>
    <xf numFmtId="0" fontId="7" fillId="9" borderId="9" xfId="0" applyFont="1" applyFill="1" applyBorder="1" applyAlignment="1" applyProtection="1">
      <alignment horizontal="center" vertical="center" wrapText="1" readingOrder="2"/>
      <protection hidden="1"/>
    </xf>
    <xf numFmtId="0" fontId="12" fillId="7" borderId="1" xfId="0" applyFont="1" applyFill="1" applyBorder="1" applyAlignment="1" applyProtection="1">
      <alignment horizontal="right" vertical="center" wrapText="1" readingOrder="2"/>
      <protection hidden="1"/>
    </xf>
    <xf numFmtId="0" fontId="12" fillId="7" borderId="12" xfId="0" applyFont="1" applyFill="1" applyBorder="1" applyAlignment="1" applyProtection="1">
      <alignment horizontal="right" vertical="center" wrapText="1" readingOrder="2"/>
      <protection hidden="1"/>
    </xf>
    <xf numFmtId="0" fontId="12" fillId="7" borderId="6" xfId="0" applyFont="1" applyFill="1" applyBorder="1" applyAlignment="1" applyProtection="1">
      <alignment horizontal="right" vertical="center" wrapText="1" readingOrder="2"/>
      <protection hidden="1"/>
    </xf>
    <xf numFmtId="0" fontId="12" fillId="7" borderId="23" xfId="0" applyFont="1" applyFill="1" applyBorder="1" applyAlignment="1" applyProtection="1">
      <alignment horizontal="right" vertical="center" wrapText="1" readingOrder="2"/>
      <protection hidden="1"/>
    </xf>
    <xf numFmtId="0" fontId="14" fillId="10" borderId="14" xfId="0" applyFont="1" applyFill="1" applyBorder="1" applyAlignment="1" applyProtection="1">
      <alignment horizontal="center" vertical="center" wrapText="1" readingOrder="2"/>
      <protection hidden="1"/>
    </xf>
    <xf numFmtId="0" fontId="14" fillId="10" borderId="3" xfId="0" applyNumberFormat="1" applyFont="1" applyFill="1" applyBorder="1" applyAlignment="1" applyProtection="1">
      <alignment horizontal="center" vertical="center" wrapText="1" readingOrder="2"/>
      <protection hidden="1"/>
    </xf>
    <xf numFmtId="0" fontId="14" fillId="10" borderId="1" xfId="0" applyFont="1" applyFill="1" applyBorder="1" applyAlignment="1" applyProtection="1">
      <alignment horizontal="center" vertical="center" wrapText="1" readingOrder="2"/>
      <protection hidden="1"/>
    </xf>
    <xf numFmtId="0" fontId="14" fillId="10" borderId="2" xfId="0" applyNumberFormat="1" applyFont="1" applyFill="1" applyBorder="1" applyAlignment="1" applyProtection="1">
      <alignment horizontal="center" vertical="center" wrapText="1" readingOrder="2"/>
      <protection hidden="1"/>
    </xf>
    <xf numFmtId="0" fontId="16" fillId="13" borderId="4" xfId="0" applyFont="1" applyFill="1" applyBorder="1" applyAlignment="1" applyProtection="1">
      <alignment horizontal="center" vertical="center" wrapText="1" readingOrder="2"/>
      <protection locked="0" hidden="1"/>
    </xf>
    <xf numFmtId="0" fontId="16" fillId="13" borderId="7" xfId="0" applyFont="1" applyFill="1" applyBorder="1" applyAlignment="1" applyProtection="1">
      <alignment horizontal="center" vertical="center" wrapText="1" readingOrder="2"/>
      <protection locked="0" hidden="1"/>
    </xf>
    <xf numFmtId="0" fontId="16" fillId="13" borderId="2" xfId="0" applyFont="1" applyFill="1" applyBorder="1" applyAlignment="1" applyProtection="1">
      <alignment horizontal="center" vertical="center" wrapText="1" readingOrder="2"/>
      <protection locked="0" hidden="1"/>
    </xf>
    <xf numFmtId="164" fontId="14" fillId="11" borderId="21" xfId="0" applyNumberFormat="1" applyFont="1" applyFill="1" applyBorder="1" applyAlignment="1" applyProtection="1">
      <alignment horizontal="center" vertical="center" wrapText="1" readingOrder="2"/>
      <protection hidden="1"/>
    </xf>
    <xf numFmtId="164" fontId="14" fillId="11" borderId="9" xfId="0" applyNumberFormat="1" applyFont="1" applyFill="1" applyBorder="1" applyAlignment="1" applyProtection="1">
      <alignment horizontal="center" vertical="center" wrapText="1" readingOrder="2"/>
      <protection hidden="1"/>
    </xf>
    <xf numFmtId="164" fontId="16" fillId="13" borderId="48" xfId="0" applyNumberFormat="1" applyFont="1" applyFill="1" applyBorder="1" applyAlignment="1" applyProtection="1">
      <alignment horizontal="center" vertical="center" wrapText="1" readingOrder="2"/>
      <protection locked="0" hidden="1"/>
    </xf>
    <xf numFmtId="0" fontId="5" fillId="12" borderId="1" xfId="0" applyFont="1" applyFill="1" applyBorder="1" applyAlignment="1">
      <alignment horizontal="center" vertical="center" wrapText="1"/>
    </xf>
    <xf numFmtId="0" fontId="26" fillId="20" borderId="53" xfId="0" applyFont="1" applyFill="1" applyBorder="1" applyAlignment="1">
      <alignment horizontal="center" vertical="center" wrapText="1"/>
    </xf>
    <xf numFmtId="0" fontId="26" fillId="20" borderId="18" xfId="0" applyFont="1" applyFill="1" applyBorder="1" applyAlignment="1">
      <alignment horizontal="center" vertical="center" wrapText="1"/>
    </xf>
    <xf numFmtId="0" fontId="26" fillId="20" borderId="54" xfId="0" applyFont="1" applyFill="1" applyBorder="1" applyAlignment="1">
      <alignment horizontal="center" vertical="center" wrapText="1"/>
    </xf>
    <xf numFmtId="0" fontId="26" fillId="20" borderId="55"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27" fillId="20" borderId="53" xfId="0" applyFont="1" applyFill="1" applyBorder="1" applyAlignment="1">
      <alignment horizontal="center" vertical="center" wrapText="1"/>
    </xf>
    <xf numFmtId="0" fontId="27" fillId="20" borderId="18" xfId="0" applyFont="1" applyFill="1" applyBorder="1" applyAlignment="1">
      <alignment horizontal="center" vertical="center"/>
    </xf>
    <xf numFmtId="0" fontId="27" fillId="20" borderId="54" xfId="0" applyFont="1" applyFill="1" applyBorder="1" applyAlignment="1">
      <alignment horizontal="center" vertical="center"/>
    </xf>
    <xf numFmtId="0" fontId="27" fillId="20" borderId="55" xfId="0" applyFont="1" applyFill="1" applyBorder="1" applyAlignment="1">
      <alignment horizontal="center" vertical="center"/>
    </xf>
    <xf numFmtId="0" fontId="27" fillId="20" borderId="53" xfId="0" applyFont="1" applyFill="1" applyBorder="1" applyAlignment="1">
      <alignment horizontal="center" vertical="center"/>
    </xf>
    <xf numFmtId="0" fontId="5" fillId="12" borderId="7" xfId="0" applyFont="1" applyFill="1" applyBorder="1" applyAlignment="1">
      <alignment horizontal="center" vertical="center" wrapText="1"/>
    </xf>
    <xf numFmtId="0" fontId="28" fillId="20" borderId="51" xfId="0" applyFont="1" applyFill="1" applyBorder="1" applyAlignment="1">
      <alignment horizontal="center" vertical="center"/>
    </xf>
    <xf numFmtId="0" fontId="27" fillId="20" borderId="44" xfId="0" applyFont="1" applyFill="1" applyBorder="1" applyAlignment="1">
      <alignment horizontal="center" vertical="center"/>
    </xf>
    <xf numFmtId="0" fontId="27" fillId="20" borderId="56" xfId="0" applyFont="1" applyFill="1" applyBorder="1" applyAlignment="1">
      <alignment horizontal="center" vertical="center"/>
    </xf>
    <xf numFmtId="0" fontId="27" fillId="20" borderId="57" xfId="0" applyFont="1" applyFill="1" applyBorder="1" applyAlignment="1">
      <alignment horizontal="center" vertical="center"/>
    </xf>
    <xf numFmtId="0" fontId="28" fillId="20" borderId="44" xfId="0" applyFont="1" applyFill="1" applyBorder="1" applyAlignment="1">
      <alignment horizontal="center" vertical="center"/>
    </xf>
    <xf numFmtId="0" fontId="27" fillId="0" borderId="39" xfId="0" applyFont="1" applyBorder="1" applyAlignment="1">
      <alignment horizontal="center" vertical="center"/>
    </xf>
    <xf numFmtId="0" fontId="27" fillId="0" borderId="16" xfId="0" applyFont="1" applyBorder="1" applyAlignment="1">
      <alignment horizontal="center" vertical="center"/>
    </xf>
    <xf numFmtId="0" fontId="27" fillId="5" borderId="58" xfId="0" applyFont="1" applyFill="1" applyBorder="1" applyAlignment="1">
      <alignment horizontal="center" vertical="center"/>
    </xf>
    <xf numFmtId="0" fontId="27" fillId="5" borderId="14" xfId="0" applyFont="1" applyFill="1" applyBorder="1" applyAlignment="1">
      <alignment horizontal="center" vertical="center"/>
    </xf>
    <xf numFmtId="0" fontId="27" fillId="0" borderId="53" xfId="0" applyFont="1" applyBorder="1" applyAlignment="1">
      <alignment horizontal="center" vertical="center"/>
    </xf>
    <xf numFmtId="0" fontId="27" fillId="0" borderId="18" xfId="0" applyFont="1" applyBorder="1" applyAlignment="1">
      <alignment horizontal="center" vertical="center"/>
    </xf>
    <xf numFmtId="0" fontId="27" fillId="5" borderId="54" xfId="0" applyFont="1" applyFill="1" applyBorder="1" applyAlignment="1">
      <alignment horizontal="center" vertical="center"/>
    </xf>
    <xf numFmtId="0" fontId="27" fillId="5" borderId="17" xfId="0" applyFont="1" applyFill="1" applyBorder="1" applyAlignment="1">
      <alignment horizontal="center" vertical="center"/>
    </xf>
    <xf numFmtId="0" fontId="27" fillId="0" borderId="37" xfId="0" applyFont="1" applyBorder="1" applyAlignment="1">
      <alignment horizontal="center" vertical="center"/>
    </xf>
    <xf numFmtId="0" fontId="27" fillId="0" borderId="20" xfId="0" applyFont="1" applyBorder="1" applyAlignment="1">
      <alignment horizontal="center" vertical="center"/>
    </xf>
    <xf numFmtId="0" fontId="27" fillId="5" borderId="59" xfId="0" applyFont="1" applyFill="1" applyBorder="1" applyAlignment="1">
      <alignment horizontal="center" vertical="center"/>
    </xf>
    <xf numFmtId="0" fontId="27" fillId="5" borderId="3" xfId="0" applyFont="1" applyFill="1" applyBorder="1" applyAlignment="1">
      <alignment horizontal="center" vertical="center"/>
    </xf>
    <xf numFmtId="9" fontId="16" fillId="7" borderId="11" xfId="1" applyFont="1" applyFill="1" applyBorder="1" applyAlignment="1" applyProtection="1">
      <alignment horizontal="center" vertical="center" wrapText="1" readingOrder="2"/>
      <protection hidden="1"/>
    </xf>
    <xf numFmtId="0" fontId="21" fillId="13" borderId="39" xfId="0" applyFont="1" applyFill="1" applyBorder="1" applyAlignment="1">
      <alignment horizontal="center" vertical="center"/>
    </xf>
    <xf numFmtId="9" fontId="16" fillId="7" borderId="15" xfId="1" applyFont="1" applyFill="1" applyBorder="1" applyAlignment="1" applyProtection="1">
      <alignment horizontal="center" vertical="center" wrapText="1" readingOrder="2"/>
      <protection hidden="1"/>
    </xf>
    <xf numFmtId="0" fontId="5" fillId="19" borderId="5" xfId="0" applyFont="1" applyFill="1" applyBorder="1" applyAlignment="1">
      <alignment vertical="center"/>
    </xf>
    <xf numFmtId="0" fontId="5" fillId="19" borderId="0" xfId="0" applyFont="1" applyFill="1" applyBorder="1" applyAlignment="1">
      <alignment vertical="center"/>
    </xf>
    <xf numFmtId="0" fontId="5" fillId="19" borderId="22" xfId="0" applyFont="1" applyFill="1" applyBorder="1" applyAlignment="1">
      <alignment vertical="center"/>
    </xf>
    <xf numFmtId="0" fontId="5" fillId="19" borderId="28" xfId="0" applyFont="1" applyFill="1" applyBorder="1" applyAlignment="1">
      <alignment vertical="center"/>
    </xf>
    <xf numFmtId="0" fontId="0" fillId="0" borderId="60" xfId="0" applyBorder="1"/>
    <xf numFmtId="0" fontId="26" fillId="20" borderId="53" xfId="0" applyFont="1" applyFill="1" applyBorder="1" applyAlignment="1">
      <alignment horizontal="center" vertical="center"/>
    </xf>
    <xf numFmtId="0" fontId="31" fillId="21" borderId="59" xfId="0" applyFont="1" applyFill="1" applyBorder="1" applyAlignment="1"/>
    <xf numFmtId="0" fontId="31" fillId="21" borderId="60" xfId="0" applyFont="1" applyFill="1" applyBorder="1" applyAlignment="1"/>
    <xf numFmtId="0" fontId="5" fillId="19" borderId="55" xfId="0" applyFont="1" applyFill="1" applyBorder="1" applyAlignment="1">
      <alignment vertical="center"/>
    </xf>
    <xf numFmtId="0" fontId="5" fillId="10" borderId="47" xfId="0" applyFont="1" applyFill="1" applyBorder="1" applyAlignment="1">
      <alignment horizontal="center" vertical="center" wrapText="1"/>
    </xf>
    <xf numFmtId="0" fontId="5" fillId="10" borderId="61" xfId="0" applyFont="1" applyFill="1" applyBorder="1" applyAlignment="1">
      <alignment horizontal="center" vertical="center" wrapText="1"/>
    </xf>
    <xf numFmtId="0" fontId="5" fillId="10" borderId="27" xfId="0" applyFont="1" applyFill="1" applyBorder="1" applyAlignment="1">
      <alignment horizontal="center" vertical="center" wrapText="1"/>
    </xf>
    <xf numFmtId="9" fontId="16" fillId="7" borderId="62" xfId="1" applyFont="1" applyFill="1" applyBorder="1" applyAlignment="1" applyProtection="1">
      <alignment horizontal="center" vertical="center" wrapText="1" readingOrder="2"/>
      <protection hidden="1"/>
    </xf>
    <xf numFmtId="9" fontId="16" fillId="7" borderId="19" xfId="1" applyFont="1" applyFill="1" applyBorder="1" applyAlignment="1" applyProtection="1">
      <alignment horizontal="center" vertical="center" wrapText="1" readingOrder="2"/>
      <protection hidden="1"/>
    </xf>
    <xf numFmtId="0" fontId="5" fillId="12" borderId="6"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25" fillId="10" borderId="61" xfId="0" applyFont="1" applyFill="1" applyBorder="1" applyAlignment="1">
      <alignment horizontal="center" vertical="center" wrapText="1"/>
    </xf>
    <xf numFmtId="0" fontId="25" fillId="10" borderId="50" xfId="0" applyFont="1" applyFill="1" applyBorder="1" applyAlignment="1">
      <alignment horizontal="center" vertical="center" wrapText="1"/>
    </xf>
    <xf numFmtId="2" fontId="21" fillId="13" borderId="58" xfId="0" applyNumberFormat="1" applyFont="1" applyFill="1" applyBorder="1" applyAlignment="1">
      <alignment horizontal="center" vertical="center"/>
    </xf>
    <xf numFmtId="2" fontId="21" fillId="13" borderId="16" xfId="0" applyNumberFormat="1" applyFont="1" applyFill="1" applyBorder="1" applyAlignment="1">
      <alignment horizontal="center" vertical="center"/>
    </xf>
    <xf numFmtId="0" fontId="19" fillId="15" borderId="9" xfId="0" applyFont="1" applyFill="1" applyBorder="1" applyAlignment="1" applyProtection="1">
      <alignment horizontal="center" vertical="center" wrapText="1" readingOrder="2"/>
      <protection hidden="1"/>
    </xf>
    <xf numFmtId="0" fontId="21" fillId="2" borderId="5" xfId="0" applyFont="1" applyFill="1" applyBorder="1" applyAlignment="1" applyProtection="1">
      <alignment vertical="center"/>
      <protection hidden="1"/>
    </xf>
    <xf numFmtId="0" fontId="21" fillId="16" borderId="3" xfId="0" applyFont="1" applyFill="1" applyBorder="1" applyAlignment="1" applyProtection="1">
      <alignment vertical="center"/>
      <protection hidden="1"/>
    </xf>
    <xf numFmtId="2" fontId="21" fillId="16" borderId="2" xfId="0" applyNumberFormat="1" applyFont="1" applyFill="1" applyBorder="1" applyAlignment="1" applyProtection="1">
      <alignment horizontal="center" vertical="center"/>
      <protection hidden="1"/>
    </xf>
    <xf numFmtId="2" fontId="21" fillId="16" borderId="19" xfId="0" applyNumberFormat="1" applyFont="1" applyFill="1" applyBorder="1" applyAlignment="1" applyProtection="1">
      <alignment horizontal="center" vertical="center"/>
      <protection hidden="1"/>
    </xf>
    <xf numFmtId="0" fontId="32" fillId="0" borderId="0" xfId="0" applyFont="1" applyProtection="1">
      <protection hidden="1"/>
    </xf>
    <xf numFmtId="0" fontId="17" fillId="12" borderId="22" xfId="0" applyFont="1" applyFill="1" applyBorder="1" applyAlignment="1" applyProtection="1">
      <alignment horizontal="right" vertical="center" wrapText="1" readingOrder="2"/>
      <protection hidden="1"/>
    </xf>
    <xf numFmtId="0" fontId="17" fillId="12" borderId="13" xfId="0" applyFont="1" applyFill="1" applyBorder="1" applyAlignment="1" applyProtection="1">
      <alignment horizontal="right" vertical="center" wrapText="1" readingOrder="2"/>
      <protection hidden="1"/>
    </xf>
    <xf numFmtId="0" fontId="17" fillId="12" borderId="17" xfId="0" applyFont="1" applyFill="1" applyBorder="1" applyAlignment="1" applyProtection="1">
      <alignment horizontal="right" vertical="center" wrapText="1" readingOrder="2"/>
      <protection hidden="1"/>
    </xf>
    <xf numFmtId="0" fontId="3" fillId="2" borderId="1" xfId="0" applyFont="1" applyFill="1" applyBorder="1" applyAlignment="1" applyProtection="1">
      <alignment horizontal="center" vertical="center" wrapText="1"/>
      <protection hidden="1"/>
    </xf>
    <xf numFmtId="0" fontId="2" fillId="2" borderId="2" xfId="0" applyFont="1" applyFill="1" applyBorder="1" applyAlignment="1" applyProtection="1">
      <alignment horizontal="center" vertical="center" wrapText="1"/>
      <protection hidden="1"/>
    </xf>
    <xf numFmtId="0" fontId="11" fillId="8" borderId="25" xfId="0" applyFont="1" applyFill="1" applyBorder="1" applyAlignment="1" applyProtection="1">
      <alignment horizontal="center" vertical="center"/>
      <protection hidden="1"/>
    </xf>
    <xf numFmtId="0" fontId="11" fillId="8" borderId="26" xfId="0" applyFont="1" applyFill="1" applyBorder="1" applyAlignment="1" applyProtection="1">
      <alignment horizontal="center" vertical="center"/>
      <protection hidden="1"/>
    </xf>
    <xf numFmtId="0" fontId="16" fillId="13" borderId="51" xfId="0" applyFont="1" applyFill="1" applyBorder="1" applyAlignment="1" applyProtection="1">
      <alignment horizontal="center" vertical="center" wrapText="1" readingOrder="2"/>
      <protection locked="0" hidden="1"/>
    </xf>
    <xf numFmtId="0" fontId="16" fillId="13" borderId="38" xfId="0" applyFont="1" applyFill="1" applyBorder="1" applyAlignment="1" applyProtection="1">
      <alignment horizontal="center" vertical="center" wrapText="1" readingOrder="2"/>
      <protection locked="0" hidden="1"/>
    </xf>
    <xf numFmtId="0" fontId="16" fillId="13" borderId="52" xfId="0" applyFont="1" applyFill="1" applyBorder="1" applyAlignment="1" applyProtection="1">
      <alignment horizontal="center" vertical="center" wrapText="1" readingOrder="2"/>
      <protection locked="0" hidden="1"/>
    </xf>
    <xf numFmtId="0" fontId="13" fillId="10" borderId="10" xfId="0" applyFont="1" applyFill="1" applyBorder="1" applyAlignment="1" applyProtection="1">
      <alignment horizontal="center" vertical="center" wrapText="1" readingOrder="2"/>
      <protection hidden="1"/>
    </xf>
    <xf numFmtId="0" fontId="13" fillId="10" borderId="4" xfId="0" applyFont="1" applyFill="1" applyBorder="1" applyAlignment="1" applyProtection="1">
      <alignment horizontal="center" vertical="center" wrapText="1" readingOrder="2"/>
      <protection hidden="1"/>
    </xf>
    <xf numFmtId="0" fontId="13" fillId="10" borderId="23" xfId="0" applyFont="1" applyFill="1" applyBorder="1" applyAlignment="1" applyProtection="1">
      <alignment horizontal="center" vertical="center" wrapText="1" readingOrder="2"/>
      <protection hidden="1"/>
    </xf>
    <xf numFmtId="0" fontId="13" fillId="10" borderId="29" xfId="0" applyFont="1" applyFill="1" applyBorder="1" applyAlignment="1" applyProtection="1">
      <alignment horizontal="center" vertical="center" wrapText="1" readingOrder="2"/>
      <protection hidden="1"/>
    </xf>
    <xf numFmtId="0" fontId="13" fillId="10" borderId="30" xfId="0" applyFont="1" applyFill="1" applyBorder="1" applyAlignment="1" applyProtection="1">
      <alignment horizontal="center" vertical="center" wrapText="1" readingOrder="2"/>
      <protection hidden="1"/>
    </xf>
    <xf numFmtId="0" fontId="13" fillId="10" borderId="31" xfId="0" applyFont="1" applyFill="1" applyBorder="1" applyAlignment="1" applyProtection="1">
      <alignment horizontal="center" vertical="center" wrapText="1" readingOrder="2"/>
      <protection hidden="1"/>
    </xf>
    <xf numFmtId="0" fontId="13" fillId="10" borderId="32" xfId="0" applyFont="1" applyFill="1" applyBorder="1" applyAlignment="1" applyProtection="1">
      <alignment horizontal="center" vertical="center" wrapText="1" readingOrder="2"/>
      <protection hidden="1"/>
    </xf>
    <xf numFmtId="0" fontId="13" fillId="10" borderId="34" xfId="0" applyFont="1" applyFill="1" applyBorder="1" applyAlignment="1" applyProtection="1">
      <alignment horizontal="center" vertical="center" wrapText="1" readingOrder="2"/>
      <protection hidden="1"/>
    </xf>
    <xf numFmtId="0" fontId="13" fillId="10" borderId="35" xfId="0" applyFont="1" applyFill="1" applyBorder="1" applyAlignment="1" applyProtection="1">
      <alignment horizontal="center" vertical="center" wrapText="1" readingOrder="2"/>
      <protection hidden="1"/>
    </xf>
    <xf numFmtId="0" fontId="13" fillId="10" borderId="11" xfId="0" applyFont="1" applyFill="1" applyBorder="1" applyAlignment="1" applyProtection="1">
      <alignment horizontal="center" vertical="center" wrapText="1" readingOrder="2"/>
      <protection hidden="1"/>
    </xf>
    <xf numFmtId="0" fontId="13" fillId="10" borderId="24" xfId="0" applyFont="1" applyFill="1" applyBorder="1" applyAlignment="1" applyProtection="1">
      <alignment horizontal="center" vertical="center" wrapText="1" readingOrder="2"/>
      <protection hidden="1"/>
    </xf>
    <xf numFmtId="0" fontId="13" fillId="10" borderId="17" xfId="0" applyNumberFormat="1" applyFont="1" applyFill="1" applyBorder="1" applyAlignment="1" applyProtection="1">
      <alignment horizontal="center" vertical="center" wrapText="1" readingOrder="2"/>
      <protection hidden="1"/>
    </xf>
    <xf numFmtId="0" fontId="13" fillId="10" borderId="18" xfId="0" applyNumberFormat="1" applyFont="1" applyFill="1" applyBorder="1" applyAlignment="1" applyProtection="1">
      <alignment horizontal="center" vertical="center" wrapText="1" readingOrder="2"/>
      <protection hidden="1"/>
    </xf>
    <xf numFmtId="0" fontId="13" fillId="11" borderId="15" xfId="0" applyFont="1" applyFill="1" applyBorder="1" applyAlignment="1" applyProtection="1">
      <alignment horizontal="right" vertical="center" wrapText="1" readingOrder="2"/>
      <protection hidden="1"/>
    </xf>
    <xf numFmtId="0" fontId="13" fillId="11" borderId="16" xfId="0" applyFont="1" applyFill="1" applyBorder="1" applyAlignment="1" applyProtection="1">
      <alignment horizontal="right" vertical="center" wrapText="1" readingOrder="2"/>
      <protection hidden="1"/>
    </xf>
    <xf numFmtId="164" fontId="14" fillId="11" borderId="14" xfId="0" applyNumberFormat="1" applyFont="1" applyFill="1" applyBorder="1" applyAlignment="1" applyProtection="1">
      <alignment horizontal="center" vertical="center" wrapText="1" readingOrder="2"/>
      <protection hidden="1"/>
    </xf>
    <xf numFmtId="164" fontId="14" fillId="11" borderId="16" xfId="0" applyNumberFormat="1" applyFont="1" applyFill="1" applyBorder="1" applyAlignment="1" applyProtection="1">
      <alignment horizontal="center" vertical="center" wrapText="1" readingOrder="2"/>
      <protection hidden="1"/>
    </xf>
    <xf numFmtId="0" fontId="14" fillId="12" borderId="0" xfId="0" applyFont="1" applyFill="1" applyBorder="1" applyAlignment="1" applyProtection="1">
      <alignment vertical="center" wrapText="1" readingOrder="2"/>
      <protection hidden="1"/>
    </xf>
    <xf numFmtId="0" fontId="14" fillId="12" borderId="33" xfId="0" applyFont="1" applyFill="1" applyBorder="1" applyAlignment="1" applyProtection="1">
      <alignment vertical="center" wrapText="1" readingOrder="2"/>
      <protection hidden="1"/>
    </xf>
    <xf numFmtId="2" fontId="14" fillId="11" borderId="11" xfId="0" applyNumberFormat="1" applyFont="1" applyFill="1" applyBorder="1" applyAlignment="1" applyProtection="1">
      <alignment horizontal="center" vertical="center" wrapText="1" readingOrder="2"/>
      <protection hidden="1"/>
    </xf>
    <xf numFmtId="2" fontId="14" fillId="11" borderId="24" xfId="0" applyNumberFormat="1" applyFont="1" applyFill="1" applyBorder="1" applyAlignment="1" applyProtection="1">
      <alignment horizontal="center" vertical="center" wrapText="1" readingOrder="2"/>
      <protection hidden="1"/>
    </xf>
    <xf numFmtId="0" fontId="17" fillId="12" borderId="22" xfId="0" applyFont="1" applyFill="1" applyBorder="1" applyAlignment="1" applyProtection="1">
      <alignment horizontal="right" vertical="center" wrapText="1" readingOrder="2"/>
      <protection hidden="1"/>
    </xf>
    <xf numFmtId="0" fontId="17" fillId="12" borderId="36" xfId="0" applyFont="1" applyFill="1" applyBorder="1" applyAlignment="1" applyProtection="1">
      <alignment horizontal="right" vertical="center" wrapText="1" readingOrder="2"/>
      <protection hidden="1"/>
    </xf>
    <xf numFmtId="0" fontId="13" fillId="11" borderId="14" xfId="0" applyFont="1" applyFill="1" applyBorder="1" applyAlignment="1" applyProtection="1">
      <alignment horizontal="right" vertical="center" wrapText="1" readingOrder="2"/>
      <protection hidden="1"/>
    </xf>
    <xf numFmtId="0" fontId="13" fillId="11" borderId="21" xfId="0" applyFont="1" applyFill="1" applyBorder="1" applyAlignment="1" applyProtection="1">
      <alignment horizontal="right" vertical="center" wrapText="1" readingOrder="2"/>
      <protection hidden="1"/>
    </xf>
    <xf numFmtId="0" fontId="13" fillId="11" borderId="26" xfId="0" applyFont="1" applyFill="1" applyBorder="1" applyAlignment="1" applyProtection="1">
      <alignment horizontal="right" vertical="center" wrapText="1" readingOrder="2"/>
      <protection hidden="1"/>
    </xf>
    <xf numFmtId="0" fontId="17" fillId="12" borderId="13" xfId="0" applyFont="1" applyFill="1" applyBorder="1" applyAlignment="1" applyProtection="1">
      <alignment horizontal="right" vertical="center" wrapText="1" readingOrder="2"/>
      <protection hidden="1"/>
    </xf>
    <xf numFmtId="0" fontId="17" fillId="12" borderId="27" xfId="0" applyFont="1" applyFill="1" applyBorder="1" applyAlignment="1" applyProtection="1">
      <alignment horizontal="right" vertical="center" wrapText="1" readingOrder="2"/>
      <protection hidden="1"/>
    </xf>
    <xf numFmtId="0" fontId="17" fillId="12" borderId="17" xfId="0" applyFont="1" applyFill="1" applyBorder="1" applyAlignment="1" applyProtection="1">
      <alignment horizontal="right" vertical="center" wrapText="1" readingOrder="2"/>
      <protection hidden="1"/>
    </xf>
    <xf numFmtId="0" fontId="17" fillId="12" borderId="18" xfId="0" applyFont="1" applyFill="1" applyBorder="1" applyAlignment="1" applyProtection="1">
      <alignment horizontal="right" vertical="center" wrapText="1" readingOrder="2"/>
      <protection hidden="1"/>
    </xf>
    <xf numFmtId="0" fontId="20" fillId="0" borderId="9" xfId="0" applyFont="1" applyBorder="1" applyAlignment="1" applyProtection="1">
      <alignment horizontal="center" vertical="center"/>
      <protection hidden="1"/>
    </xf>
    <xf numFmtId="0" fontId="18" fillId="14" borderId="21" xfId="0" applyFont="1" applyFill="1" applyBorder="1" applyAlignment="1" applyProtection="1">
      <alignment horizontal="center" vertical="center" wrapText="1" readingOrder="2"/>
      <protection hidden="1"/>
    </xf>
    <xf numFmtId="0" fontId="18" fillId="14" borderId="25" xfId="0" applyFont="1" applyFill="1" applyBorder="1" applyAlignment="1" applyProtection="1">
      <alignment horizontal="center" vertical="center" wrapText="1" readingOrder="2"/>
      <protection hidden="1"/>
    </xf>
    <xf numFmtId="2" fontId="18" fillId="14" borderId="21" xfId="0" applyNumberFormat="1" applyFont="1" applyFill="1" applyBorder="1" applyAlignment="1" applyProtection="1">
      <alignment horizontal="center" vertical="center" wrapText="1" readingOrder="2"/>
      <protection hidden="1"/>
    </xf>
    <xf numFmtId="2" fontId="18" fillId="14" borderId="26" xfId="0" applyNumberFormat="1" applyFont="1" applyFill="1" applyBorder="1" applyAlignment="1" applyProtection="1">
      <alignment horizontal="center" vertical="center" wrapText="1" readingOrder="2"/>
      <protection hidden="1"/>
    </xf>
    <xf numFmtId="14" fontId="13" fillId="11" borderId="10" xfId="0" applyNumberFormat="1" applyFont="1" applyFill="1" applyBorder="1" applyAlignment="1" applyProtection="1">
      <alignment horizontal="center" vertical="center" wrapText="1" readingOrder="2"/>
      <protection hidden="1"/>
    </xf>
    <xf numFmtId="14" fontId="13" fillId="11" borderId="4" xfId="0" applyNumberFormat="1" applyFont="1" applyFill="1" applyBorder="1" applyAlignment="1" applyProtection="1">
      <alignment horizontal="center" vertical="center" wrapText="1" readingOrder="2"/>
      <protection hidden="1"/>
    </xf>
    <xf numFmtId="14" fontId="13" fillId="11" borderId="23" xfId="0" applyNumberFormat="1" applyFont="1" applyFill="1" applyBorder="1" applyAlignment="1" applyProtection="1">
      <alignment horizontal="center" vertical="center" wrapText="1" readingOrder="2"/>
      <protection hidden="1"/>
    </xf>
    <xf numFmtId="0" fontId="19" fillId="15" borderId="21" xfId="0" applyFont="1" applyFill="1" applyBorder="1" applyAlignment="1" applyProtection="1">
      <alignment horizontal="center" vertical="center" wrapText="1" readingOrder="2"/>
      <protection hidden="1"/>
    </xf>
    <xf numFmtId="0" fontId="19" fillId="15" borderId="25" xfId="0" applyFont="1" applyFill="1" applyBorder="1" applyAlignment="1" applyProtection="1">
      <alignment horizontal="center" vertical="center" wrapText="1" readingOrder="2"/>
      <protection hidden="1"/>
    </xf>
    <xf numFmtId="0" fontId="21" fillId="6" borderId="3" xfId="0" applyFont="1" applyFill="1" applyBorder="1" applyAlignment="1" applyProtection="1">
      <alignment horizontal="center" vertical="center"/>
      <protection hidden="1"/>
    </xf>
    <xf numFmtId="0" fontId="21" fillId="6" borderId="19" xfId="0" applyFont="1" applyFill="1" applyBorder="1" applyAlignment="1" applyProtection="1">
      <alignment horizontal="center" vertical="center"/>
      <protection hidden="1"/>
    </xf>
    <xf numFmtId="0" fontId="24" fillId="7" borderId="11" xfId="0" applyFont="1" applyFill="1" applyBorder="1" applyAlignment="1">
      <alignment horizontal="center" vertical="center"/>
    </xf>
    <xf numFmtId="0" fontId="24" fillId="7" borderId="24" xfId="0" applyFont="1" applyFill="1" applyBorder="1" applyAlignment="1">
      <alignment horizontal="center" vertical="center"/>
    </xf>
    <xf numFmtId="0" fontId="24" fillId="7" borderId="22" xfId="0" applyFont="1" applyFill="1" applyBorder="1" applyAlignment="1">
      <alignment horizontal="center" vertical="center"/>
    </xf>
    <xf numFmtId="0" fontId="24" fillId="7" borderId="36" xfId="0" applyFont="1" applyFill="1" applyBorder="1" applyAlignment="1">
      <alignment horizontal="center" vertical="center"/>
    </xf>
    <xf numFmtId="2" fontId="30" fillId="21" borderId="3" xfId="0" applyNumberFormat="1" applyFont="1" applyFill="1" applyBorder="1" applyAlignment="1">
      <alignment horizontal="center"/>
    </xf>
    <xf numFmtId="2" fontId="30" fillId="21" borderId="20" xfId="0" applyNumberFormat="1" applyFont="1" applyFill="1" applyBorder="1" applyAlignment="1">
      <alignment horizontal="center"/>
    </xf>
    <xf numFmtId="0" fontId="5" fillId="10" borderId="11" xfId="0" applyFont="1" applyFill="1" applyBorder="1" applyAlignment="1">
      <alignment horizontal="center" vertical="center" wrapText="1"/>
    </xf>
    <xf numFmtId="0" fontId="5" fillId="10" borderId="5" xfId="0" applyFont="1" applyFill="1" applyBorder="1" applyAlignment="1">
      <alignment horizontal="center" vertical="center" wrapText="1"/>
    </xf>
    <xf numFmtId="0" fontId="5" fillId="10" borderId="42" xfId="0" applyFont="1" applyFill="1" applyBorder="1" applyAlignment="1" applyProtection="1">
      <alignment horizontal="center" vertical="center" wrapText="1"/>
      <protection hidden="1"/>
    </xf>
    <xf numFmtId="0" fontId="5" fillId="10" borderId="0" xfId="0" applyFont="1" applyFill="1" applyBorder="1" applyAlignment="1" applyProtection="1">
      <alignment horizontal="center" vertical="center" wrapText="1"/>
      <protection hidden="1"/>
    </xf>
    <xf numFmtId="0" fontId="5" fillId="12" borderId="11"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22" xfId="0" applyFont="1" applyFill="1" applyBorder="1" applyAlignment="1">
      <alignment horizontal="center" vertical="center" wrapText="1"/>
    </xf>
    <xf numFmtId="164" fontId="5" fillId="12" borderId="14" xfId="0" applyNumberFormat="1" applyFont="1" applyFill="1" applyBorder="1" applyAlignment="1">
      <alignment horizontal="center" vertical="center"/>
    </xf>
    <xf numFmtId="164" fontId="5" fillId="12" borderId="16" xfId="0" applyNumberFormat="1" applyFont="1" applyFill="1" applyBorder="1" applyAlignment="1">
      <alignment horizontal="center" vertical="center"/>
    </xf>
    <xf numFmtId="164" fontId="5" fillId="12" borderId="3" xfId="0" applyNumberFormat="1" applyFont="1" applyFill="1" applyBorder="1" applyAlignment="1">
      <alignment horizontal="center" vertical="center"/>
    </xf>
    <xf numFmtId="164" fontId="5" fillId="12" borderId="20" xfId="0" applyNumberFormat="1" applyFont="1" applyFill="1" applyBorder="1" applyAlignment="1">
      <alignment horizontal="center" vertical="center"/>
    </xf>
    <xf numFmtId="0" fontId="5" fillId="19" borderId="14" xfId="0" applyFont="1" applyFill="1" applyBorder="1" applyAlignment="1" applyProtection="1">
      <alignment horizontal="center" vertical="center" wrapText="1" readingOrder="2"/>
      <protection hidden="1"/>
    </xf>
    <xf numFmtId="0" fontId="5" fillId="19" borderId="16" xfId="0" applyFont="1" applyFill="1" applyBorder="1" applyAlignment="1" applyProtection="1">
      <alignment horizontal="center" vertical="center" wrapText="1" readingOrder="2"/>
      <protection hidden="1"/>
    </xf>
    <xf numFmtId="0" fontId="29" fillId="19" borderId="11" xfId="0" applyFont="1" applyFill="1" applyBorder="1" applyAlignment="1">
      <alignment horizontal="center" vertical="center"/>
    </xf>
    <xf numFmtId="0" fontId="29" fillId="19" borderId="42" xfId="0" applyFont="1" applyFill="1" applyBorder="1" applyAlignment="1">
      <alignment horizontal="center" vertical="center"/>
    </xf>
    <xf numFmtId="0" fontId="29" fillId="19" borderId="24" xfId="0" applyFont="1" applyFill="1" applyBorder="1" applyAlignment="1">
      <alignment horizontal="center" vertical="center"/>
    </xf>
    <xf numFmtId="0" fontId="5" fillId="19" borderId="52" xfId="0" applyFont="1" applyFill="1" applyBorder="1" applyAlignment="1" applyProtection="1">
      <alignment horizontal="center" vertical="center" wrapText="1" readingOrder="2"/>
      <protection hidden="1"/>
    </xf>
    <xf numFmtId="0" fontId="5" fillId="19" borderId="35" xfId="0" applyFont="1" applyFill="1" applyBorder="1" applyAlignment="1" applyProtection="1">
      <alignment horizontal="center" vertical="center" wrapText="1" readingOrder="2"/>
      <protection hidden="1"/>
    </xf>
    <xf numFmtId="0" fontId="5" fillId="19" borderId="34" xfId="0" applyFont="1" applyFill="1" applyBorder="1" applyAlignment="1" applyProtection="1">
      <alignment horizontal="center" vertical="center" wrapText="1" readingOrder="2"/>
      <protection hidden="1"/>
    </xf>
    <xf numFmtId="0" fontId="5" fillId="19" borderId="63" xfId="0" applyFont="1" applyFill="1" applyBorder="1" applyAlignment="1" applyProtection="1">
      <alignment horizontal="center" vertical="center" wrapText="1" readingOrder="2"/>
      <protection hidden="1"/>
    </xf>
    <xf numFmtId="0" fontId="5" fillId="19" borderId="64" xfId="0" applyFont="1" applyFill="1" applyBorder="1" applyAlignment="1" applyProtection="1">
      <alignment horizontal="center" vertical="center" wrapText="1" readingOrder="2"/>
      <protection hidden="1"/>
    </xf>
    <xf numFmtId="0" fontId="4" fillId="11" borderId="46" xfId="0" applyFont="1" applyFill="1" applyBorder="1" applyAlignment="1" applyProtection="1">
      <alignment horizontal="center" vertical="center" wrapText="1"/>
      <protection hidden="1"/>
    </xf>
    <xf numFmtId="0" fontId="21" fillId="6" borderId="10" xfId="0" applyFont="1" applyFill="1" applyBorder="1" applyAlignment="1" applyProtection="1">
      <alignment horizontal="center" vertical="center"/>
      <protection hidden="1"/>
    </xf>
    <xf numFmtId="0" fontId="21" fillId="6" borderId="23" xfId="0" applyFont="1" applyFill="1" applyBorder="1" applyAlignment="1" applyProtection="1">
      <alignment horizontal="center" vertical="center"/>
      <protection hidden="1"/>
    </xf>
    <xf numFmtId="0" fontId="4" fillId="6" borderId="10" xfId="0" applyFont="1" applyFill="1" applyBorder="1" applyAlignment="1" applyProtection="1">
      <alignment horizontal="center" vertical="center" readingOrder="2"/>
      <protection hidden="1"/>
    </xf>
    <xf numFmtId="0" fontId="4" fillId="11" borderId="7" xfId="0" applyFont="1" applyFill="1" applyBorder="1" applyAlignment="1" applyProtection="1">
      <alignment horizontal="center" vertical="center" wrapText="1"/>
      <protection hidden="1"/>
    </xf>
    <xf numFmtId="165" fontId="0" fillId="2" borderId="1" xfId="0" applyNumberFormat="1" applyFill="1" applyBorder="1" applyAlignment="1" applyProtection="1">
      <alignment horizontal="center" vertical="center"/>
      <protection locked="0"/>
    </xf>
    <xf numFmtId="165" fontId="21" fillId="2" borderId="6" xfId="0" applyNumberFormat="1" applyFont="1" applyFill="1" applyBorder="1" applyAlignment="1" applyProtection="1">
      <alignment horizontal="center" vertical="center"/>
      <protection locked="0"/>
    </xf>
    <xf numFmtId="165" fontId="0" fillId="2" borderId="15" xfId="0" applyNumberFormat="1" applyFill="1" applyBorder="1" applyAlignment="1" applyProtection="1">
      <alignment horizontal="center" vertical="center"/>
      <protection locked="0"/>
    </xf>
    <xf numFmtId="165" fontId="21" fillId="2" borderId="62" xfId="0" applyNumberFormat="1" applyFont="1" applyFill="1" applyBorder="1" applyAlignment="1" applyProtection="1">
      <alignment horizontal="center" vertical="center"/>
      <protection locked="0"/>
    </xf>
    <xf numFmtId="9" fontId="15" fillId="7" borderId="40" xfId="1" applyFont="1" applyFill="1" applyBorder="1" applyAlignment="1" applyProtection="1">
      <alignment horizontal="center" vertical="center" wrapText="1" readingOrder="2"/>
      <protection hidden="1"/>
    </xf>
    <xf numFmtId="9" fontId="15" fillId="7" borderId="32" xfId="1" applyFont="1" applyFill="1" applyBorder="1" applyAlignment="1" applyProtection="1">
      <alignment horizontal="center" vertical="center" wrapText="1" readingOrder="2"/>
      <protection hidden="1"/>
    </xf>
    <xf numFmtId="9" fontId="15" fillId="7" borderId="65" xfId="1" applyFont="1" applyFill="1" applyBorder="1" applyAlignment="1" applyProtection="1">
      <alignment horizontal="center" vertical="center" wrapText="1" readingOrder="2"/>
      <protection hidden="1"/>
    </xf>
    <xf numFmtId="9" fontId="15" fillId="7" borderId="45" xfId="1" applyFont="1" applyFill="1" applyBorder="1" applyAlignment="1" applyProtection="1">
      <alignment horizontal="center" vertical="center" wrapText="1" readingOrder="2"/>
      <protection hidden="1"/>
    </xf>
    <xf numFmtId="0" fontId="14" fillId="12" borderId="7" xfId="0" applyFont="1" applyFill="1" applyBorder="1" applyAlignment="1" applyProtection="1">
      <alignment horizontal="center" vertical="center" wrapText="1" readingOrder="2"/>
      <protection hidden="1"/>
    </xf>
    <xf numFmtId="9" fontId="15" fillId="7" borderId="46" xfId="1" applyFont="1" applyFill="1" applyBorder="1" applyAlignment="1" applyProtection="1">
      <alignment horizontal="center" vertical="center" wrapText="1" readingOrder="2"/>
      <protection hidden="1"/>
    </xf>
    <xf numFmtId="1" fontId="16" fillId="13" borderId="51" xfId="1" applyNumberFormat="1" applyFont="1" applyFill="1" applyBorder="1" applyAlignment="1" applyProtection="1">
      <alignment horizontal="center" vertical="center" wrapText="1" readingOrder="2"/>
      <protection locked="0" hidden="1"/>
    </xf>
    <xf numFmtId="1" fontId="15" fillId="13" borderId="65" xfId="1" applyNumberFormat="1" applyFont="1" applyFill="1" applyBorder="1" applyAlignment="1" applyProtection="1">
      <alignment horizontal="center" vertical="center" wrapText="1" readingOrder="2"/>
      <protection hidden="1"/>
    </xf>
    <xf numFmtId="1" fontId="16" fillId="13" borderId="3" xfId="1" applyNumberFormat="1" applyFont="1" applyFill="1" applyBorder="1" applyAlignment="1" applyProtection="1">
      <alignment horizontal="center" vertical="center" wrapText="1" readingOrder="2"/>
      <protection locked="0" hidden="1"/>
    </xf>
    <xf numFmtId="0" fontId="14" fillId="12" borderId="3" xfId="0" applyFont="1" applyFill="1" applyBorder="1" applyAlignment="1" applyProtection="1">
      <alignment horizontal="right" vertical="center" wrapText="1" readingOrder="2"/>
      <protection hidden="1"/>
    </xf>
    <xf numFmtId="0" fontId="14" fillId="12" borderId="20" xfId="0" applyFont="1" applyFill="1" applyBorder="1" applyAlignment="1" applyProtection="1">
      <alignment horizontal="right" vertical="center" wrapText="1" readingOrder="2"/>
      <protection hidden="1"/>
    </xf>
    <xf numFmtId="0" fontId="14" fillId="12" borderId="46" xfId="0" applyFont="1" applyFill="1" applyBorder="1" applyAlignment="1" applyProtection="1">
      <alignment vertical="center" wrapText="1" readingOrder="2"/>
      <protection hidden="1"/>
    </xf>
    <xf numFmtId="0" fontId="16" fillId="12" borderId="44" xfId="0" applyFont="1" applyFill="1" applyBorder="1" applyAlignment="1" applyProtection="1">
      <alignment vertical="center" wrapText="1" readingOrder="2"/>
      <protection hidden="1"/>
    </xf>
    <xf numFmtId="49" fontId="5" fillId="20" borderId="3" xfId="0" applyNumberFormat="1" applyFont="1" applyFill="1" applyBorder="1" applyAlignment="1" applyProtection="1">
      <alignment horizontal="center" vertical="center" readingOrder="2"/>
      <protection hidden="1"/>
    </xf>
    <xf numFmtId="49" fontId="33" fillId="20" borderId="3" xfId="0" applyNumberFormat="1" applyFont="1" applyFill="1" applyBorder="1" applyAlignment="1" applyProtection="1">
      <alignment horizontal="right" vertical="center" wrapText="1" readingOrder="2"/>
      <protection hidden="1"/>
    </xf>
  </cellXfs>
  <cellStyles count="3">
    <cellStyle name="Normal" xfId="0" builtinId="0"/>
    <cellStyle name="Percent" xfId="1" builtinId="5"/>
    <cellStyle name="היפר-קישור" xfId="2" builtinId="8"/>
  </cellStyles>
  <dxfs count="2">
    <dxf>
      <fill>
        <patternFill>
          <bgColor theme="6" tint="0.39994506668294322"/>
        </patternFill>
      </fill>
    </dxf>
    <dxf>
      <fill>
        <patternFill>
          <bgColor theme="5" tint="0.39994506668294322"/>
        </patternFill>
      </fill>
    </dxf>
  </dxfs>
  <tableStyles count="0" defaultTableStyle="TableStyleMedium2" defaultPivotStyle="PivotStyleLight16"/>
  <colors>
    <mruColors>
      <color rgb="FFFF7C80"/>
      <color rgb="FFFBCFEB"/>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34"/>
  <sheetViews>
    <sheetView rightToLeft="1" tabSelected="1" zoomScale="90" zoomScaleNormal="90" workbookViewId="0"/>
  </sheetViews>
  <sheetFormatPr defaultRowHeight="14.25" x14ac:dyDescent="0.2"/>
  <cols>
    <col min="1" max="1" width="2.375" customWidth="1"/>
    <col min="2" max="2" width="10" customWidth="1"/>
    <col min="3" max="3" width="88.625" customWidth="1"/>
    <col min="4" max="4" width="21.625" customWidth="1"/>
    <col min="5" max="5" width="22.625" customWidth="1"/>
    <col min="6" max="7" width="20.625" customWidth="1"/>
    <col min="8" max="8" width="25.625" customWidth="1"/>
  </cols>
  <sheetData>
    <row r="1" spans="2:8" ht="15" thickBot="1" x14ac:dyDescent="0.25"/>
    <row r="2" spans="2:8" ht="18.75" x14ac:dyDescent="0.3">
      <c r="B2" s="1"/>
      <c r="C2" s="192" t="s">
        <v>0</v>
      </c>
      <c r="D2" s="83">
        <v>1</v>
      </c>
      <c r="E2" s="84">
        <v>2</v>
      </c>
      <c r="F2" s="85">
        <v>3</v>
      </c>
      <c r="G2" s="84">
        <v>4</v>
      </c>
      <c r="H2" s="86">
        <v>5</v>
      </c>
    </row>
    <row r="3" spans="2:8" ht="17.25" thickBot="1" x14ac:dyDescent="0.3">
      <c r="B3" s="2"/>
      <c r="C3" s="193"/>
      <c r="D3" s="87"/>
      <c r="E3" s="88"/>
      <c r="F3" s="89"/>
      <c r="G3" s="88"/>
      <c r="H3" s="90"/>
    </row>
    <row r="4" spans="2:8" ht="15.75" x14ac:dyDescent="0.25">
      <c r="B4" s="3"/>
      <c r="C4" s="4" t="s">
        <v>1</v>
      </c>
      <c r="D4" s="6"/>
      <c r="E4" s="5"/>
      <c r="F4" s="68"/>
      <c r="G4" s="5"/>
      <c r="H4" s="63"/>
    </row>
    <row r="5" spans="2:8" ht="15.75" x14ac:dyDescent="0.25">
      <c r="B5" s="7"/>
      <c r="C5" s="8" t="s">
        <v>2</v>
      </c>
      <c r="D5" s="66"/>
      <c r="E5" s="9"/>
      <c r="F5" s="69"/>
      <c r="G5" s="10"/>
      <c r="H5" s="64"/>
    </row>
    <row r="6" spans="2:8" ht="16.5" thickBot="1" x14ac:dyDescent="0.3">
      <c r="B6" s="2" t="s">
        <v>3</v>
      </c>
      <c r="C6" s="11" t="s">
        <v>4</v>
      </c>
      <c r="D6" s="13"/>
      <c r="E6" s="12"/>
      <c r="F6" s="70"/>
      <c r="G6" s="12"/>
      <c r="H6" s="65"/>
    </row>
    <row r="7" spans="2:8" ht="16.5" x14ac:dyDescent="0.2">
      <c r="B7" s="77"/>
      <c r="C7" s="78" t="s">
        <v>5</v>
      </c>
      <c r="D7" s="79"/>
      <c r="E7" s="80"/>
      <c r="F7" s="81"/>
      <c r="G7" s="80"/>
      <c r="H7" s="82"/>
    </row>
    <row r="8" spans="2:8" ht="15.75" x14ac:dyDescent="0.2">
      <c r="B8" s="14" t="s">
        <v>36</v>
      </c>
      <c r="C8" s="15" t="s">
        <v>6</v>
      </c>
      <c r="D8" s="25"/>
      <c r="E8" s="26"/>
      <c r="F8" s="25"/>
      <c r="G8" s="26"/>
      <c r="H8" s="26"/>
    </row>
    <row r="9" spans="2:8" ht="31.5" x14ac:dyDescent="0.2">
      <c r="B9" s="14" t="s">
        <v>37</v>
      </c>
      <c r="C9" s="16" t="s">
        <v>7</v>
      </c>
      <c r="D9" s="17"/>
      <c r="E9" s="18"/>
      <c r="F9" s="17"/>
      <c r="G9" s="18"/>
      <c r="H9" s="18"/>
    </row>
    <row r="10" spans="2:8" ht="47.25" x14ac:dyDescent="0.2">
      <c r="B10" s="14" t="s">
        <v>38</v>
      </c>
      <c r="C10" s="16" t="s">
        <v>8</v>
      </c>
      <c r="D10" s="22"/>
      <c r="E10" s="21"/>
      <c r="F10" s="22"/>
      <c r="G10" s="21"/>
      <c r="H10" s="21"/>
    </row>
    <row r="11" spans="2:8" ht="48" thickBot="1" x14ac:dyDescent="0.25">
      <c r="B11" s="14" t="s">
        <v>39</v>
      </c>
      <c r="C11" s="16" t="s">
        <v>79</v>
      </c>
      <c r="D11" s="22"/>
      <c r="E11" s="21"/>
      <c r="F11" s="22"/>
      <c r="G11" s="21"/>
      <c r="H11" s="21"/>
    </row>
    <row r="12" spans="2:8" ht="16.5" x14ac:dyDescent="0.2">
      <c r="B12" s="72"/>
      <c r="C12" s="73" t="s">
        <v>43</v>
      </c>
      <c r="D12" s="73"/>
      <c r="E12" s="74"/>
      <c r="F12" s="75"/>
      <c r="G12" s="74"/>
      <c r="H12" s="76"/>
    </row>
    <row r="13" spans="2:8" ht="15.75" x14ac:dyDescent="0.2">
      <c r="B13" s="19" t="s">
        <v>41</v>
      </c>
      <c r="C13" s="71" t="s">
        <v>80</v>
      </c>
      <c r="D13" s="25"/>
      <c r="E13" s="21"/>
      <c r="F13" s="21"/>
      <c r="G13" s="21"/>
      <c r="H13" s="21"/>
    </row>
    <row r="14" spans="2:8" ht="32.25" thickBot="1" x14ac:dyDescent="0.25">
      <c r="B14" s="19" t="s">
        <v>42</v>
      </c>
      <c r="C14" s="20" t="s">
        <v>81</v>
      </c>
      <c r="D14" s="17"/>
      <c r="E14" s="21"/>
      <c r="F14" s="21"/>
      <c r="G14" s="21"/>
      <c r="H14" s="21"/>
    </row>
    <row r="15" spans="2:8" ht="16.5" x14ac:dyDescent="0.2">
      <c r="B15" s="23"/>
      <c r="C15" s="24" t="s">
        <v>82</v>
      </c>
      <c r="D15" s="105"/>
      <c r="E15" s="107"/>
      <c r="F15" s="106"/>
      <c r="G15" s="107"/>
      <c r="H15" s="107"/>
    </row>
    <row r="16" spans="2:8" ht="63.75" thickBot="1" x14ac:dyDescent="0.25">
      <c r="B16" s="290" t="s">
        <v>40</v>
      </c>
      <c r="C16" s="291" t="s">
        <v>83</v>
      </c>
      <c r="D16" s="108"/>
      <c r="E16" s="108"/>
      <c r="F16" s="108"/>
      <c r="G16" s="67"/>
      <c r="H16" s="67"/>
    </row>
    <row r="17" spans="2:8" ht="15" thickBot="1" x14ac:dyDescent="0.25">
      <c r="B17" s="27"/>
      <c r="C17" s="28"/>
      <c r="D17" s="29"/>
      <c r="E17" s="28"/>
      <c r="F17" s="28"/>
      <c r="G17" s="28"/>
      <c r="H17" s="61"/>
    </row>
    <row r="18" spans="2:8" ht="20.25" thickBot="1" x14ac:dyDescent="0.25">
      <c r="B18" s="115">
        <v>6</v>
      </c>
      <c r="C18" s="116" t="s">
        <v>9</v>
      </c>
      <c r="D18" s="194"/>
      <c r="E18" s="194"/>
      <c r="F18" s="194"/>
      <c r="G18" s="194"/>
      <c r="H18" s="195"/>
    </row>
    <row r="19" spans="2:8" ht="15.75" x14ac:dyDescent="0.2">
      <c r="B19" s="110">
        <v>6.1</v>
      </c>
      <c r="C19" s="117" t="s">
        <v>84</v>
      </c>
      <c r="D19" s="112"/>
      <c r="E19" s="111"/>
      <c r="F19" s="112"/>
      <c r="G19" s="111"/>
      <c r="H19" s="111"/>
    </row>
    <row r="20" spans="2:8" ht="45" x14ac:dyDescent="0.2">
      <c r="B20" s="30">
        <v>6.2</v>
      </c>
      <c r="C20" s="118" t="s">
        <v>54</v>
      </c>
      <c r="D20" s="112"/>
      <c r="E20" s="31"/>
      <c r="F20" s="112"/>
      <c r="G20" s="31"/>
      <c r="H20" s="31"/>
    </row>
    <row r="21" spans="2:8" ht="30" x14ac:dyDescent="0.2">
      <c r="B21" s="30">
        <v>6.3</v>
      </c>
      <c r="C21" s="118" t="s">
        <v>10</v>
      </c>
      <c r="D21" s="112"/>
      <c r="E21" s="31"/>
      <c r="F21" s="112"/>
      <c r="G21" s="31"/>
      <c r="H21" s="31"/>
    </row>
    <row r="22" spans="2:8" ht="105" x14ac:dyDescent="0.2">
      <c r="B22" s="30">
        <v>6.4</v>
      </c>
      <c r="C22" s="118" t="s">
        <v>85</v>
      </c>
      <c r="D22" s="112"/>
      <c r="E22" s="31"/>
      <c r="F22" s="112"/>
      <c r="G22" s="31"/>
      <c r="H22" s="31"/>
    </row>
    <row r="23" spans="2:8" ht="15.75" x14ac:dyDescent="0.2">
      <c r="B23" s="30">
        <v>6.5</v>
      </c>
      <c r="C23" s="118" t="s">
        <v>44</v>
      </c>
      <c r="D23" s="112"/>
      <c r="E23" s="32"/>
      <c r="F23" s="112"/>
      <c r="G23" s="31"/>
      <c r="H23" s="31"/>
    </row>
    <row r="24" spans="2:8" ht="30" x14ac:dyDescent="0.2">
      <c r="B24" s="30">
        <v>6.6</v>
      </c>
      <c r="C24" s="118" t="s">
        <v>45</v>
      </c>
      <c r="D24" s="112"/>
      <c r="E24" s="31"/>
      <c r="F24" s="112"/>
      <c r="G24" s="31"/>
      <c r="H24" s="31"/>
    </row>
    <row r="25" spans="2:8" ht="30" x14ac:dyDescent="0.2">
      <c r="B25" s="30">
        <v>6.7</v>
      </c>
      <c r="C25" s="118" t="s">
        <v>86</v>
      </c>
      <c r="D25" s="112"/>
      <c r="E25" s="31"/>
      <c r="F25" s="112"/>
      <c r="G25" s="31"/>
      <c r="H25" s="31"/>
    </row>
    <row r="26" spans="2:8" ht="15.75" x14ac:dyDescent="0.2">
      <c r="B26" s="30">
        <v>6.8</v>
      </c>
      <c r="C26" s="119" t="s">
        <v>11</v>
      </c>
      <c r="D26" s="113"/>
      <c r="E26" s="32"/>
      <c r="F26" s="113"/>
      <c r="G26" s="32"/>
      <c r="H26" s="32"/>
    </row>
    <row r="27" spans="2:8" ht="15.75" x14ac:dyDescent="0.2">
      <c r="B27" s="60" t="s">
        <v>87</v>
      </c>
      <c r="C27" s="119" t="s">
        <v>12</v>
      </c>
      <c r="D27" s="113"/>
      <c r="E27" s="32"/>
      <c r="F27" s="113"/>
      <c r="G27" s="32"/>
      <c r="H27" s="32"/>
    </row>
    <row r="28" spans="2:8" ht="15.75" x14ac:dyDescent="0.2">
      <c r="B28" s="60" t="s">
        <v>48</v>
      </c>
      <c r="C28" s="119" t="s">
        <v>13</v>
      </c>
      <c r="D28" s="113"/>
      <c r="E28" s="32"/>
      <c r="F28" s="113"/>
      <c r="G28" s="32"/>
      <c r="H28" s="32"/>
    </row>
    <row r="29" spans="2:8" ht="15.75" x14ac:dyDescent="0.2">
      <c r="B29" s="60" t="s">
        <v>49</v>
      </c>
      <c r="C29" s="119" t="s">
        <v>14</v>
      </c>
      <c r="D29" s="113"/>
      <c r="E29" s="32"/>
      <c r="F29" s="113"/>
      <c r="G29" s="32"/>
      <c r="H29" s="32"/>
    </row>
    <row r="30" spans="2:8" ht="15.75" x14ac:dyDescent="0.2">
      <c r="B30" s="60" t="s">
        <v>50</v>
      </c>
      <c r="C30" s="119" t="s">
        <v>15</v>
      </c>
      <c r="D30" s="113"/>
      <c r="E30" s="32"/>
      <c r="F30" s="113"/>
      <c r="G30" s="32"/>
      <c r="H30" s="32"/>
    </row>
    <row r="31" spans="2:8" ht="15.75" x14ac:dyDescent="0.2">
      <c r="B31" s="60" t="s">
        <v>51</v>
      </c>
      <c r="C31" s="119" t="s">
        <v>46</v>
      </c>
      <c r="D31" s="113"/>
      <c r="E31" s="32"/>
      <c r="F31" s="113"/>
      <c r="G31" s="32"/>
      <c r="H31" s="32"/>
    </row>
    <row r="32" spans="2:8" ht="15.75" x14ac:dyDescent="0.2">
      <c r="B32" s="60" t="s">
        <v>52</v>
      </c>
      <c r="C32" s="119" t="s">
        <v>16</v>
      </c>
      <c r="D32" s="113"/>
      <c r="E32" s="32"/>
      <c r="F32" s="113"/>
      <c r="G32" s="32"/>
      <c r="H32" s="32"/>
    </row>
    <row r="33" spans="2:8" ht="30" x14ac:dyDescent="0.2">
      <c r="B33" s="109" t="s">
        <v>53</v>
      </c>
      <c r="C33" s="119" t="s">
        <v>47</v>
      </c>
      <c r="D33" s="113"/>
      <c r="E33" s="32"/>
      <c r="F33" s="113"/>
      <c r="G33" s="32"/>
      <c r="H33" s="32"/>
    </row>
    <row r="34" spans="2:8" ht="45.75" thickBot="1" x14ac:dyDescent="0.25">
      <c r="B34" s="62" t="s">
        <v>88</v>
      </c>
      <c r="C34" s="120" t="s">
        <v>56</v>
      </c>
      <c r="D34" s="113"/>
      <c r="E34" s="32"/>
      <c r="F34" s="113"/>
      <c r="G34" s="114"/>
      <c r="H34" s="114"/>
    </row>
  </sheetData>
  <mergeCells count="2">
    <mergeCell ref="C2:C3"/>
    <mergeCell ref="D18:H18"/>
  </mergeCells>
  <pageMargins left="0.7" right="0.7" top="0.75" bottom="0.75" header="0.3" footer="0.3"/>
  <pageSetup paperSize="9" orientation="portrait" r:id="rId1"/>
  <ignoredErrors>
    <ignoredError sqref="B27:B3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6"/>
  <sheetViews>
    <sheetView rightToLeft="1" zoomScale="80" zoomScaleNormal="80" workbookViewId="0"/>
  </sheetViews>
  <sheetFormatPr defaultRowHeight="14.25" x14ac:dyDescent="0.2"/>
  <cols>
    <col min="1" max="1" width="3" customWidth="1"/>
    <col min="2" max="2" width="11.25" customWidth="1"/>
    <col min="3" max="3" width="29.75" customWidth="1"/>
    <col min="4" max="4" width="48.875" customWidth="1"/>
    <col min="5" max="5" width="9" customWidth="1"/>
    <col min="6" max="6" width="22.625" customWidth="1"/>
    <col min="7" max="7" width="6.625" customWidth="1"/>
    <col min="8" max="8" width="22.75" customWidth="1"/>
    <col min="9" max="9" width="6.5" customWidth="1"/>
    <col min="10" max="10" width="22.875" customWidth="1"/>
    <col min="11" max="11" width="6.5" customWidth="1"/>
    <col min="12" max="12" width="22.625" customWidth="1"/>
    <col min="13" max="13" width="6.625" customWidth="1"/>
    <col min="14" max="14" width="27" customWidth="1"/>
    <col min="15" max="15" width="6.625" customWidth="1"/>
  </cols>
  <sheetData>
    <row r="1" spans="2:15" ht="15" thickBot="1" x14ac:dyDescent="0.25"/>
    <row r="2" spans="2:15" ht="18" customHeight="1" x14ac:dyDescent="0.2">
      <c r="B2" s="199" t="s">
        <v>3</v>
      </c>
      <c r="C2" s="202" t="s">
        <v>17</v>
      </c>
      <c r="D2" s="203"/>
      <c r="E2" s="58"/>
      <c r="F2" s="208">
        <v>1</v>
      </c>
      <c r="G2" s="209"/>
      <c r="H2" s="208">
        <v>2</v>
      </c>
      <c r="I2" s="209"/>
      <c r="J2" s="208">
        <v>3</v>
      </c>
      <c r="K2" s="209"/>
      <c r="L2" s="208">
        <v>4</v>
      </c>
      <c r="M2" s="209"/>
      <c r="N2" s="208">
        <v>5</v>
      </c>
      <c r="O2" s="209"/>
    </row>
    <row r="3" spans="2:15" ht="39" customHeight="1" thickBot="1" x14ac:dyDescent="0.25">
      <c r="B3" s="200"/>
      <c r="C3" s="204"/>
      <c r="D3" s="205"/>
      <c r="E3" s="33"/>
      <c r="F3" s="210">
        <f>'תנאי סף'!D3</f>
        <v>0</v>
      </c>
      <c r="G3" s="211"/>
      <c r="H3" s="210">
        <f>'תנאי סף'!E3</f>
        <v>0</v>
      </c>
      <c r="I3" s="211"/>
      <c r="J3" s="210">
        <f>'תנאי סף'!F3</f>
        <v>0</v>
      </c>
      <c r="K3" s="211"/>
      <c r="L3" s="210">
        <f>'תנאי סף'!G3</f>
        <v>0</v>
      </c>
      <c r="M3" s="211"/>
      <c r="N3" s="210">
        <f>'תנאי סף'!H3</f>
        <v>0</v>
      </c>
      <c r="O3" s="211"/>
    </row>
    <row r="4" spans="2:15" ht="48" thickBot="1" x14ac:dyDescent="0.25">
      <c r="B4" s="201"/>
      <c r="C4" s="206"/>
      <c r="D4" s="207"/>
      <c r="E4" s="59" t="s">
        <v>18</v>
      </c>
      <c r="F4" s="34" t="s">
        <v>19</v>
      </c>
      <c r="G4" s="35" t="s">
        <v>20</v>
      </c>
      <c r="H4" s="34" t="s">
        <v>19</v>
      </c>
      <c r="I4" s="35" t="s">
        <v>20</v>
      </c>
      <c r="J4" s="34" t="s">
        <v>19</v>
      </c>
      <c r="K4" s="35" t="s">
        <v>20</v>
      </c>
      <c r="L4" s="34" t="s">
        <v>19</v>
      </c>
      <c r="M4" s="35" t="s">
        <v>20</v>
      </c>
      <c r="N4" s="34" t="s">
        <v>19</v>
      </c>
      <c r="O4" s="35" t="s">
        <v>20</v>
      </c>
    </row>
    <row r="5" spans="2:15" ht="23.25" customHeight="1" x14ac:dyDescent="0.2">
      <c r="B5" s="96" t="s">
        <v>92</v>
      </c>
      <c r="C5" s="212" t="s">
        <v>55</v>
      </c>
      <c r="D5" s="213"/>
      <c r="E5" s="97">
        <v>0.3</v>
      </c>
      <c r="F5" s="214">
        <f>SUM(G6:G8)</f>
        <v>0</v>
      </c>
      <c r="G5" s="215"/>
      <c r="H5" s="214">
        <f t="shared" ref="H5:O5" si="0">SUM(I6:I8)</f>
        <v>0</v>
      </c>
      <c r="I5" s="215"/>
      <c r="J5" s="214">
        <f t="shared" ref="J5:O5" si="1">SUM(K6:K8)</f>
        <v>0</v>
      </c>
      <c r="K5" s="215"/>
      <c r="L5" s="214">
        <f t="shared" ref="L5:O5" si="2">SUM(M6:M8)</f>
        <v>0</v>
      </c>
      <c r="M5" s="215"/>
      <c r="N5" s="214">
        <f t="shared" ref="N5:O5" si="3">SUM(O6:O8)</f>
        <v>0</v>
      </c>
      <c r="O5" s="215"/>
    </row>
    <row r="6" spans="2:15" ht="20.25" customHeight="1" x14ac:dyDescent="0.2">
      <c r="B6" s="98" t="s">
        <v>93</v>
      </c>
      <c r="C6" s="216" t="s">
        <v>21</v>
      </c>
      <c r="D6" s="217"/>
      <c r="E6" s="94">
        <v>0.15</v>
      </c>
      <c r="F6" s="99"/>
      <c r="G6" s="95">
        <f>MAX(0,MIN(F6*3-12,15))</f>
        <v>0</v>
      </c>
      <c r="H6" s="99"/>
      <c r="I6" s="95">
        <f>MAX(0,MIN(H6*3-12,15))</f>
        <v>0</v>
      </c>
      <c r="J6" s="99"/>
      <c r="K6" s="95">
        <f>MAX(0,MIN(J6*3-12,15))</f>
        <v>0</v>
      </c>
      <c r="L6" s="99"/>
      <c r="M6" s="95">
        <f>MAX(0,MIN(L6*3-12,15))</f>
        <v>0</v>
      </c>
      <c r="N6" s="99"/>
      <c r="O6" s="95">
        <f>MAX(0,MIN(N6*3-12,15))</f>
        <v>0</v>
      </c>
    </row>
    <row r="7" spans="2:15" ht="47.25" x14ac:dyDescent="0.2">
      <c r="B7" s="281" t="s">
        <v>94</v>
      </c>
      <c r="C7" s="288" t="s">
        <v>23</v>
      </c>
      <c r="D7" s="289" t="s">
        <v>100</v>
      </c>
      <c r="E7" s="282">
        <v>0.1</v>
      </c>
      <c r="F7" s="283"/>
      <c r="G7" s="284"/>
      <c r="H7" s="283"/>
      <c r="I7" s="284"/>
      <c r="J7" s="283"/>
      <c r="K7" s="284"/>
      <c r="L7" s="283"/>
      <c r="M7" s="284"/>
      <c r="N7" s="283"/>
      <c r="O7" s="284"/>
    </row>
    <row r="8" spans="2:15" ht="21" customHeight="1" thickBot="1" x14ac:dyDescent="0.25">
      <c r="B8" s="100" t="s">
        <v>98</v>
      </c>
      <c r="C8" s="286" t="s">
        <v>99</v>
      </c>
      <c r="D8" s="287"/>
      <c r="E8" s="101">
        <v>0.1</v>
      </c>
      <c r="F8" s="285"/>
      <c r="G8" s="102">
        <f>MAX(0,MIN(F8*5,10))</f>
        <v>0</v>
      </c>
      <c r="H8" s="285"/>
      <c r="I8" s="102">
        <f>MAX(0,MIN(H8*5,10))</f>
        <v>0</v>
      </c>
      <c r="J8" s="285"/>
      <c r="K8" s="102">
        <f>MAX(0,MIN(J8*5,10))</f>
        <v>0</v>
      </c>
      <c r="L8" s="285"/>
      <c r="M8" s="102">
        <f>MAX(0,MIN(L8*5,10))</f>
        <v>0</v>
      </c>
      <c r="N8" s="285"/>
      <c r="O8" s="102">
        <f>MAX(0,MIN(N8*5,10))</f>
        <v>0</v>
      </c>
    </row>
    <row r="9" spans="2:15" ht="48" customHeight="1" thickBot="1" x14ac:dyDescent="0.25">
      <c r="B9" s="36" t="s">
        <v>95</v>
      </c>
      <c r="C9" s="91" t="s">
        <v>24</v>
      </c>
      <c r="D9" s="37" t="s">
        <v>91</v>
      </c>
      <c r="E9" s="57">
        <v>0.05</v>
      </c>
      <c r="F9" s="103"/>
      <c r="G9" s="104"/>
      <c r="H9" s="103"/>
      <c r="I9" s="104"/>
      <c r="J9" s="103"/>
      <c r="K9" s="104"/>
      <c r="L9" s="103"/>
      <c r="M9" s="104"/>
      <c r="N9" s="103"/>
      <c r="O9" s="104"/>
    </row>
    <row r="10" spans="2:15" ht="25.5" customHeight="1" thickBot="1" x14ac:dyDescent="0.25">
      <c r="B10" s="36" t="s">
        <v>96</v>
      </c>
      <c r="C10" s="223" t="s">
        <v>22</v>
      </c>
      <c r="D10" s="224"/>
      <c r="E10" s="57">
        <v>0.15</v>
      </c>
      <c r="F10" s="218">
        <f>'שביעות רצון לקוחות'!D13/10*15</f>
        <v>0</v>
      </c>
      <c r="G10" s="219"/>
      <c r="H10" s="218">
        <f>'שביעות רצון לקוחות'!F13/10*15</f>
        <v>0</v>
      </c>
      <c r="I10" s="219"/>
      <c r="J10" s="218">
        <f>'שביעות רצון לקוחות'!J13/10*15</f>
        <v>0</v>
      </c>
      <c r="K10" s="219"/>
      <c r="L10" s="218">
        <f>'שביעות רצון לקוחות'!L13/10*15</f>
        <v>0</v>
      </c>
      <c r="M10" s="219"/>
      <c r="N10" s="218">
        <f>'שביעות רצון לקוחות'!N13/10*15</f>
        <v>0</v>
      </c>
      <c r="O10" s="219"/>
    </row>
    <row r="11" spans="2:15" ht="24" customHeight="1" x14ac:dyDescent="0.2">
      <c r="B11" s="234" t="s">
        <v>97</v>
      </c>
      <c r="C11" s="222" t="s">
        <v>25</v>
      </c>
      <c r="D11" s="213"/>
      <c r="E11" s="93">
        <v>0.45</v>
      </c>
      <c r="F11" s="214">
        <f>SUMPRODUCT($E12:$E14,G12:G14)*$E$11</f>
        <v>0</v>
      </c>
      <c r="G11" s="215"/>
      <c r="H11" s="214">
        <f>SUMPRODUCT($E12:$E14,I12:I14)*$E$11</f>
        <v>0</v>
      </c>
      <c r="I11" s="215"/>
      <c r="J11" s="214">
        <f>SUMPRODUCT($E12:$E14,K12:K14)*$E$11</f>
        <v>0</v>
      </c>
      <c r="K11" s="215"/>
      <c r="L11" s="214">
        <f>SUMPRODUCT($E12:$E14,M12:M14)*$E$11</f>
        <v>0</v>
      </c>
      <c r="M11" s="215"/>
      <c r="N11" s="214">
        <f>SUMPRODUCT($E12:$E14,O12:O14)*$E$11</f>
        <v>0</v>
      </c>
      <c r="O11" s="215"/>
    </row>
    <row r="12" spans="2:15" ht="18" customHeight="1" x14ac:dyDescent="0.2">
      <c r="B12" s="235"/>
      <c r="C12" s="225" t="s">
        <v>26</v>
      </c>
      <c r="D12" s="226"/>
      <c r="E12" s="92">
        <v>0.5</v>
      </c>
      <c r="F12" s="196" t="s">
        <v>57</v>
      </c>
      <c r="G12" s="130"/>
      <c r="H12" s="196" t="s">
        <v>57</v>
      </c>
      <c r="I12" s="130"/>
      <c r="J12" s="196" t="s">
        <v>57</v>
      </c>
      <c r="K12" s="130"/>
      <c r="L12" s="196" t="s">
        <v>57</v>
      </c>
      <c r="M12" s="130"/>
      <c r="N12" s="196" t="s">
        <v>57</v>
      </c>
      <c r="O12" s="130"/>
    </row>
    <row r="13" spans="2:15" ht="18" customHeight="1" x14ac:dyDescent="0.2">
      <c r="B13" s="235"/>
      <c r="C13" s="227" t="s">
        <v>27</v>
      </c>
      <c r="D13" s="228"/>
      <c r="E13" s="39">
        <v>0.25</v>
      </c>
      <c r="F13" s="197"/>
      <c r="G13" s="130"/>
      <c r="H13" s="197"/>
      <c r="I13" s="130"/>
      <c r="J13" s="197"/>
      <c r="K13" s="130"/>
      <c r="L13" s="197"/>
      <c r="M13" s="130"/>
      <c r="N13" s="197"/>
      <c r="O13" s="130"/>
    </row>
    <row r="14" spans="2:15" ht="18" customHeight="1" thickBot="1" x14ac:dyDescent="0.25">
      <c r="B14" s="236"/>
      <c r="C14" s="220" t="s">
        <v>28</v>
      </c>
      <c r="D14" s="221"/>
      <c r="E14" s="41">
        <v>0.25</v>
      </c>
      <c r="F14" s="198"/>
      <c r="G14" s="130"/>
      <c r="H14" s="198"/>
      <c r="I14" s="130"/>
      <c r="J14" s="198"/>
      <c r="K14" s="130"/>
      <c r="L14" s="198"/>
      <c r="M14" s="130"/>
      <c r="N14" s="198"/>
      <c r="O14" s="130"/>
    </row>
    <row r="15" spans="2:15" ht="23.25" customHeight="1" thickBot="1" x14ac:dyDescent="0.25">
      <c r="B15" s="230" t="s">
        <v>29</v>
      </c>
      <c r="C15" s="231"/>
      <c r="D15" s="231"/>
      <c r="E15" s="43"/>
      <c r="F15" s="232">
        <f>SUM(F5,G9,F10,F11)</f>
        <v>0</v>
      </c>
      <c r="G15" s="233"/>
      <c r="H15" s="232">
        <f>SUM(H5,I9,H10,H11)</f>
        <v>0</v>
      </c>
      <c r="I15" s="233"/>
      <c r="J15" s="232">
        <f>SUM(J5,K9,J10,J11)</f>
        <v>0</v>
      </c>
      <c r="K15" s="233"/>
      <c r="L15" s="232">
        <f>SUM(L5,M9,L10,L11)</f>
        <v>0</v>
      </c>
      <c r="M15" s="233"/>
      <c r="N15" s="232">
        <f>SUM(N5,O9,N10,N11)</f>
        <v>0</v>
      </c>
      <c r="O15" s="233"/>
    </row>
    <row r="16" spans="2:15" ht="22.5" customHeight="1" thickBot="1" x14ac:dyDescent="0.25">
      <c r="B16" s="237" t="s">
        <v>30</v>
      </c>
      <c r="C16" s="238"/>
      <c r="D16" s="238"/>
      <c r="E16" s="183">
        <v>70</v>
      </c>
      <c r="F16" s="229" t="str">
        <f>IF(F15&gt;=$E$16,"V","X")</f>
        <v>X</v>
      </c>
      <c r="G16" s="229"/>
      <c r="H16" s="229" t="str">
        <f t="shared" ref="H16" si="4">IF(H15&gt;=$E$16,"V","X")</f>
        <v>X</v>
      </c>
      <c r="I16" s="229"/>
      <c r="J16" s="229" t="str">
        <f t="shared" ref="J16" si="5">IF(J15&gt;=$E$16,"V","X")</f>
        <v>X</v>
      </c>
      <c r="K16" s="229"/>
      <c r="L16" s="229" t="str">
        <f t="shared" ref="L16" si="6">IF(L15&gt;=$E$16,"V","X")</f>
        <v>X</v>
      </c>
      <c r="M16" s="229"/>
      <c r="N16" s="229" t="str">
        <f t="shared" ref="N16" si="7">IF(N15&gt;=$E$16,"V","X")</f>
        <v>X</v>
      </c>
      <c r="O16" s="229"/>
    </row>
  </sheetData>
  <mergeCells count="53">
    <mergeCell ref="C8:D8"/>
    <mergeCell ref="N16:O16"/>
    <mergeCell ref="B15:D15"/>
    <mergeCell ref="F15:G15"/>
    <mergeCell ref="H15:I15"/>
    <mergeCell ref="B11:B14"/>
    <mergeCell ref="L15:M15"/>
    <mergeCell ref="J11:K11"/>
    <mergeCell ref="N15:O15"/>
    <mergeCell ref="J15:K15"/>
    <mergeCell ref="B16:D16"/>
    <mergeCell ref="F16:G16"/>
    <mergeCell ref="H16:I16"/>
    <mergeCell ref="J16:K16"/>
    <mergeCell ref="L16:M16"/>
    <mergeCell ref="J12:J14"/>
    <mergeCell ref="L12:L14"/>
    <mergeCell ref="J10:K10"/>
    <mergeCell ref="L10:M10"/>
    <mergeCell ref="N10:O10"/>
    <mergeCell ref="C14:D14"/>
    <mergeCell ref="C11:D11"/>
    <mergeCell ref="F11:G11"/>
    <mergeCell ref="H11:I11"/>
    <mergeCell ref="C10:D10"/>
    <mergeCell ref="C12:D12"/>
    <mergeCell ref="F10:G10"/>
    <mergeCell ref="H10:I10"/>
    <mergeCell ref="C13:D13"/>
    <mergeCell ref="L11:M11"/>
    <mergeCell ref="N11:O11"/>
    <mergeCell ref="F12:F14"/>
    <mergeCell ref="H12:H14"/>
    <mergeCell ref="L3:M3"/>
    <mergeCell ref="N3:O3"/>
    <mergeCell ref="J5:K5"/>
    <mergeCell ref="L5:M5"/>
    <mergeCell ref="N5:O5"/>
    <mergeCell ref="N12:N14"/>
    <mergeCell ref="B2:B4"/>
    <mergeCell ref="C2:D4"/>
    <mergeCell ref="F2:G2"/>
    <mergeCell ref="H2:I2"/>
    <mergeCell ref="F3:G3"/>
    <mergeCell ref="H3:I3"/>
    <mergeCell ref="J2:K2"/>
    <mergeCell ref="L2:M2"/>
    <mergeCell ref="N2:O2"/>
    <mergeCell ref="C5:D5"/>
    <mergeCell ref="F5:G5"/>
    <mergeCell ref="H5:I5"/>
    <mergeCell ref="C6:D6"/>
    <mergeCell ref="J3:K3"/>
  </mergeCells>
  <conditionalFormatting sqref="F16:O16">
    <cfRule type="expression" dxfId="1" priority="9">
      <formula>F16="X"</formula>
    </cfRule>
    <cfRule type="expression" dxfId="0" priority="10">
      <formula>F16="V"</formula>
    </cfRule>
  </conditionalFormatting>
  <dataValidations count="2">
    <dataValidation allowBlank="1" showInputMessage="1" showErrorMessage="1" errorTitle="שגיאה" error="יש להזין ציון בין 0 ל 10" sqref="H12 L12 F12 J12 N12" xr:uid="{00000000-0002-0000-0100-000000000000}"/>
    <dataValidation operator="notBetween" allowBlank="1" showInputMessage="1" showErrorMessage="1" errorTitle="שגיאה" error="יש לסמן V במידה וקיים_x000a_X במידה ולא קיים" sqref="F6 J6 H6 L6 N6" xr:uid="{00000000-0002-0000-0100-000001000000}"/>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1"/>
  <sheetViews>
    <sheetView rightToLeft="1" zoomScaleNormal="100" workbookViewId="0">
      <selection activeCell="D8" sqref="D8"/>
    </sheetView>
  </sheetViews>
  <sheetFormatPr defaultRowHeight="14.25" x14ac:dyDescent="0.2"/>
  <cols>
    <col min="1" max="2" width="9" customWidth="1"/>
    <col min="3" max="3" width="20.375" bestFit="1" customWidth="1"/>
    <col min="4" max="8" width="19.125" customWidth="1"/>
  </cols>
  <sheetData>
    <row r="1" spans="1:8" ht="15" thickBot="1" x14ac:dyDescent="0.25">
      <c r="A1" s="188">
        <v>1.17</v>
      </c>
      <c r="B1" s="44"/>
      <c r="C1" s="44"/>
      <c r="D1" s="44"/>
      <c r="E1" s="44"/>
    </row>
    <row r="2" spans="1:8" ht="15" x14ac:dyDescent="0.2">
      <c r="A2" s="44"/>
      <c r="B2" s="44"/>
      <c r="C2" s="269"/>
      <c r="D2" s="271">
        <v>1</v>
      </c>
      <c r="E2" s="46">
        <v>2</v>
      </c>
      <c r="F2" s="271">
        <v>3</v>
      </c>
      <c r="G2" s="46">
        <v>4</v>
      </c>
      <c r="H2" s="271">
        <v>5</v>
      </c>
    </row>
    <row r="3" spans="1:8" ht="15.75" thickBot="1" x14ac:dyDescent="0.25">
      <c r="A3" s="44"/>
      <c r="B3" s="44"/>
      <c r="C3" s="270"/>
      <c r="D3" s="272">
        <f>HLOOKUP(D$2,איכות!$F$2:$O$16,2)</f>
        <v>0</v>
      </c>
      <c r="E3" s="268">
        <f>HLOOKUP(E$2,איכות!$F$2:$O$16,2)</f>
        <v>0</v>
      </c>
      <c r="F3" s="272">
        <f>HLOOKUP(F$2,איכות!$F$2:$O$16,2)</f>
        <v>0</v>
      </c>
      <c r="G3" s="268">
        <f>HLOOKUP(G$2,איכות!$F$2:$O$16,2)</f>
        <v>0</v>
      </c>
      <c r="H3" s="272">
        <f>HLOOKUP(H$2,איכות!$F$2:$O$16,2)</f>
        <v>0</v>
      </c>
    </row>
    <row r="4" spans="1:8" ht="18" customHeight="1" x14ac:dyDescent="0.2">
      <c r="A4" s="44"/>
      <c r="B4" s="44"/>
      <c r="C4" s="47" t="s">
        <v>77</v>
      </c>
      <c r="D4" s="273"/>
      <c r="E4" s="275"/>
      <c r="F4" s="273"/>
      <c r="G4" s="275"/>
      <c r="H4" s="273"/>
    </row>
    <row r="5" spans="1:8" ht="18" customHeight="1" x14ac:dyDescent="0.2">
      <c r="A5" s="44"/>
      <c r="B5" s="44"/>
      <c r="C5" s="184" t="s">
        <v>78</v>
      </c>
      <c r="D5" s="274">
        <f>D4*$A$1</f>
        <v>0</v>
      </c>
      <c r="E5" s="276">
        <f t="shared" ref="E5:H5" si="0">E4*$A$1</f>
        <v>0</v>
      </c>
      <c r="F5" s="274">
        <f t="shared" si="0"/>
        <v>0</v>
      </c>
      <c r="G5" s="276">
        <f t="shared" si="0"/>
        <v>0</v>
      </c>
      <c r="H5" s="274">
        <f t="shared" si="0"/>
        <v>0</v>
      </c>
    </row>
    <row r="6" spans="1:8" ht="18" customHeight="1" thickBot="1" x14ac:dyDescent="0.25">
      <c r="A6" s="44"/>
      <c r="B6" s="44"/>
      <c r="C6" s="185" t="s">
        <v>31</v>
      </c>
      <c r="D6" s="186">
        <f>IFERROR(MIN($D$4:$E$4)/D4*100,0)</f>
        <v>0</v>
      </c>
      <c r="E6" s="187">
        <f>IFERROR(MIN($D$4:$E$4)/E4*100,0)</f>
        <v>0</v>
      </c>
      <c r="F6" s="186">
        <f>IFERROR(MIN($D$4:$E$4)/F4*100,0)</f>
        <v>0</v>
      </c>
      <c r="G6" s="187">
        <f>IFERROR(MIN($D$4:$E$4)/G4*100,0)</f>
        <v>0</v>
      </c>
      <c r="H6" s="186">
        <f>IFERROR(MIN($D$4:$E$4)/H4*100,0)</f>
        <v>0</v>
      </c>
    </row>
    <row r="7" spans="1:8" ht="15" thickBot="1" x14ac:dyDescent="0.25">
      <c r="A7" s="44"/>
      <c r="B7" s="44"/>
      <c r="C7" s="44"/>
      <c r="D7" s="44"/>
      <c r="E7" s="44"/>
      <c r="F7" s="44"/>
      <c r="G7" s="44"/>
      <c r="H7" s="44"/>
    </row>
    <row r="8" spans="1:8" ht="18" customHeight="1" x14ac:dyDescent="0.2">
      <c r="A8" s="44"/>
      <c r="B8" s="51">
        <v>0.75</v>
      </c>
      <c r="C8" s="52" t="s">
        <v>32</v>
      </c>
      <c r="D8" s="53">
        <f>איכות!F15</f>
        <v>0</v>
      </c>
      <c r="E8" s="53">
        <f>איכות!H15</f>
        <v>0</v>
      </c>
      <c r="F8" s="53">
        <f>איכות!J15</f>
        <v>0</v>
      </c>
      <c r="G8" s="53">
        <f>איכות!L15</f>
        <v>0</v>
      </c>
      <c r="H8" s="53">
        <f>איכות!N15</f>
        <v>0</v>
      </c>
    </row>
    <row r="9" spans="1:8" ht="18" customHeight="1" thickBot="1" x14ac:dyDescent="0.25">
      <c r="A9" s="44"/>
      <c r="B9" s="54">
        <v>0.25</v>
      </c>
      <c r="C9" s="55" t="s">
        <v>33</v>
      </c>
      <c r="D9" s="56">
        <f>D6</f>
        <v>0</v>
      </c>
      <c r="E9" s="56">
        <f t="shared" ref="E9:G9" si="1">E6</f>
        <v>0</v>
      </c>
      <c r="F9" s="56">
        <f>F6</f>
        <v>0</v>
      </c>
      <c r="G9" s="56">
        <f t="shared" si="1"/>
        <v>0</v>
      </c>
      <c r="H9" s="56">
        <f>H6</f>
        <v>0</v>
      </c>
    </row>
    <row r="10" spans="1:8" ht="18" customHeight="1" x14ac:dyDescent="0.2">
      <c r="A10" s="44"/>
      <c r="B10" s="48">
        <f>SUM(B8:B9)</f>
        <v>1</v>
      </c>
      <c r="C10" s="49" t="s">
        <v>34</v>
      </c>
      <c r="D10" s="50">
        <f t="shared" ref="D10:E10" si="2">SUMPRODUCT($B8:$B9,D8:D9)</f>
        <v>0</v>
      </c>
      <c r="E10" s="50">
        <f t="shared" si="2"/>
        <v>0</v>
      </c>
      <c r="F10" s="50">
        <f t="shared" ref="F10:H10" si="3">SUMPRODUCT($B8:$B9,F8:F9)</f>
        <v>0</v>
      </c>
      <c r="G10" s="50">
        <f t="shared" si="3"/>
        <v>0</v>
      </c>
      <c r="H10" s="50">
        <f t="shared" si="3"/>
        <v>0</v>
      </c>
    </row>
    <row r="11" spans="1:8" ht="18" customHeight="1" thickBot="1" x14ac:dyDescent="0.25">
      <c r="A11" s="44"/>
      <c r="B11" s="239" t="s">
        <v>35</v>
      </c>
      <c r="C11" s="240"/>
      <c r="D11" s="45">
        <f>RANK(D10,$D$10:$H$10,0)</f>
        <v>1</v>
      </c>
      <c r="E11" s="45">
        <f t="shared" ref="E11:H11" si="4">RANK(E10,$D$10:$H$10,0)</f>
        <v>1</v>
      </c>
      <c r="F11" s="45">
        <f t="shared" si="4"/>
        <v>1</v>
      </c>
      <c r="G11" s="45">
        <f t="shared" si="4"/>
        <v>1</v>
      </c>
      <c r="H11" s="45">
        <f t="shared" si="4"/>
        <v>1</v>
      </c>
    </row>
  </sheetData>
  <mergeCells count="2">
    <mergeCell ref="C2:C3"/>
    <mergeCell ref="B11:C11"/>
  </mergeCells>
  <pageMargins left="0.7" right="0.7" top="0.75" bottom="0.75" header="0.3" footer="0.3"/>
  <pageSetup paperSize="9" orientation="portrait" r:id="rId1"/>
  <ignoredErrors>
    <ignoredError sqref="D5:H5" unlockedFormula="1"/>
    <ignoredError sqref="D8:H8 D10:H1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H8"/>
  <sheetViews>
    <sheetView rightToLeft="1" zoomScale="85" zoomScaleNormal="85" workbookViewId="0"/>
  </sheetViews>
  <sheetFormatPr defaultRowHeight="14.25" x14ac:dyDescent="0.2"/>
  <cols>
    <col min="2" max="2" width="59.125" customWidth="1"/>
    <col min="4" max="4" width="18.5" customWidth="1"/>
    <col min="5" max="5" width="20" customWidth="1"/>
    <col min="6" max="6" width="18.25" customWidth="1"/>
    <col min="7" max="7" width="26" customWidth="1"/>
    <col min="8" max="8" width="21.25" customWidth="1"/>
  </cols>
  <sheetData>
    <row r="1" spans="2:8" ht="15" thickBot="1" x14ac:dyDescent="0.25"/>
    <row r="2" spans="2:8" ht="15.75" x14ac:dyDescent="0.2">
      <c r="B2" s="241"/>
      <c r="C2" s="242"/>
      <c r="D2" s="121">
        <v>1</v>
      </c>
      <c r="E2" s="121">
        <v>2</v>
      </c>
      <c r="F2" s="121">
        <v>3</v>
      </c>
      <c r="G2" s="121">
        <v>4</v>
      </c>
      <c r="H2" s="123">
        <v>5</v>
      </c>
    </row>
    <row r="3" spans="2:8" ht="16.5" thickBot="1" x14ac:dyDescent="0.25">
      <c r="B3" s="243"/>
      <c r="C3" s="244"/>
      <c r="D3" s="122"/>
      <c r="E3" s="122"/>
      <c r="F3" s="122"/>
      <c r="G3" s="122"/>
      <c r="H3" s="124"/>
    </row>
    <row r="4" spans="2:8" ht="24.75" customHeight="1" thickBot="1" x14ac:dyDescent="0.25">
      <c r="B4" s="223" t="s">
        <v>58</v>
      </c>
      <c r="C4" s="224"/>
      <c r="D4" s="128">
        <f>SUMPRODUCT($C$5:$C$8,D5:D8)</f>
        <v>0</v>
      </c>
      <c r="E4" s="128">
        <f t="shared" ref="E4:H4" si="0">SUMPRODUCT($C$5:$C$8,E5:E8)</f>
        <v>0</v>
      </c>
      <c r="F4" s="128">
        <f t="shared" si="0"/>
        <v>0</v>
      </c>
      <c r="G4" s="128">
        <f t="shared" si="0"/>
        <v>0</v>
      </c>
      <c r="H4" s="129">
        <f t="shared" si="0"/>
        <v>0</v>
      </c>
    </row>
    <row r="5" spans="2:8" ht="15" x14ac:dyDescent="0.2">
      <c r="B5" s="190" t="s">
        <v>90</v>
      </c>
      <c r="C5" s="277">
        <v>0.35</v>
      </c>
      <c r="D5" s="38"/>
      <c r="E5" s="38"/>
      <c r="F5" s="38"/>
      <c r="G5" s="38"/>
      <c r="H5" s="125"/>
    </row>
    <row r="6" spans="2:8" ht="15" x14ac:dyDescent="0.2">
      <c r="B6" s="190" t="s">
        <v>89</v>
      </c>
      <c r="C6" s="278">
        <v>0.2</v>
      </c>
      <c r="D6" s="38"/>
      <c r="E6" s="38"/>
      <c r="F6" s="38"/>
      <c r="G6" s="38"/>
      <c r="H6" s="125"/>
    </row>
    <row r="7" spans="2:8" ht="15" x14ac:dyDescent="0.2">
      <c r="B7" s="191" t="s">
        <v>27</v>
      </c>
      <c r="C7" s="279">
        <v>0.2</v>
      </c>
      <c r="D7" s="40"/>
      <c r="E7" s="40"/>
      <c r="F7" s="40"/>
      <c r="G7" s="40"/>
      <c r="H7" s="126"/>
    </row>
    <row r="8" spans="2:8" ht="15.75" thickBot="1" x14ac:dyDescent="0.25">
      <c r="B8" s="189" t="s">
        <v>28</v>
      </c>
      <c r="C8" s="280">
        <v>0.25</v>
      </c>
      <c r="D8" s="42"/>
      <c r="E8" s="42"/>
      <c r="F8" s="42"/>
      <c r="G8" s="42"/>
      <c r="H8" s="127"/>
    </row>
  </sheetData>
  <mergeCells count="2">
    <mergeCell ref="B2:C3"/>
    <mergeCell ref="B4:C4"/>
  </mergeCells>
  <dataValidations count="1">
    <dataValidation allowBlank="1" showInputMessage="1" showErrorMessage="1" errorTitle="שגיאה" error="יש להזין ציון בין 0 ל 10" sqref="D5:H8" xr:uid="{00000000-0002-0000-0300-000000000000}"/>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
  <sheetViews>
    <sheetView rightToLeft="1" workbookViewId="0"/>
  </sheetViews>
  <sheetFormatPr defaultRowHeight="14.25" x14ac:dyDescent="0.2"/>
  <cols>
    <col min="2" max="2" width="28" customWidth="1"/>
    <col min="4" max="4" width="9.375" customWidth="1"/>
    <col min="5" max="5" width="11" customWidth="1"/>
    <col min="6" max="6" width="11.25" customWidth="1"/>
    <col min="7" max="7" width="12.25" customWidth="1"/>
    <col min="8" max="8" width="11" hidden="1" customWidth="1"/>
    <col min="9" max="9" width="12.5" hidden="1" customWidth="1"/>
    <col min="10" max="10" width="11.25" customWidth="1"/>
    <col min="11" max="11" width="12.25" customWidth="1"/>
    <col min="12" max="12" width="10" customWidth="1"/>
    <col min="13" max="13" width="11.375" customWidth="1"/>
  </cols>
  <sheetData>
    <row r="1" spans="1:15" ht="15" thickBot="1" x14ac:dyDescent="0.25"/>
    <row r="2" spans="1:15" ht="30" customHeight="1" x14ac:dyDescent="0.2">
      <c r="A2" s="260" t="s">
        <v>59</v>
      </c>
      <c r="B2" s="261"/>
      <c r="C2" s="262"/>
      <c r="D2" s="258">
        <f>'תנאי סף'!D3</f>
        <v>0</v>
      </c>
      <c r="E2" s="259"/>
      <c r="F2" s="258">
        <f>'תנאי סף'!E3</f>
        <v>0</v>
      </c>
      <c r="G2" s="259"/>
      <c r="H2" s="258">
        <f>'תנאי סף'!H3</f>
        <v>0</v>
      </c>
      <c r="I2" s="259"/>
      <c r="J2" s="258">
        <f>'תנאי סף'!F3</f>
        <v>0</v>
      </c>
      <c r="K2" s="259"/>
      <c r="L2" s="258">
        <f>'תנאי סף'!G3</f>
        <v>0</v>
      </c>
      <c r="M2" s="259"/>
      <c r="N2" s="258">
        <f>'תנאי סף'!H3</f>
        <v>0</v>
      </c>
      <c r="O2" s="259"/>
    </row>
    <row r="3" spans="1:15" ht="30" customHeight="1" thickBot="1" x14ac:dyDescent="0.25">
      <c r="A3" s="163"/>
      <c r="B3" s="164"/>
      <c r="C3" s="171" t="s">
        <v>76</v>
      </c>
      <c r="D3" s="263">
        <f>'תנאי סף'!D12</f>
        <v>0</v>
      </c>
      <c r="E3" s="264"/>
      <c r="F3" s="263">
        <f>'תנאי סף'!E12</f>
        <v>0</v>
      </c>
      <c r="G3" s="264"/>
      <c r="H3" s="265">
        <f>'תנאי סף'!H12</f>
        <v>0</v>
      </c>
      <c r="I3" s="266"/>
      <c r="J3" s="266">
        <f>'תנאי סף'!F12</f>
        <v>0</v>
      </c>
      <c r="K3" s="267"/>
      <c r="L3" s="263">
        <f>'תנאי סף'!G12</f>
        <v>0</v>
      </c>
      <c r="M3" s="264"/>
      <c r="N3" s="263">
        <f>'תנאי סף'!H12</f>
        <v>0</v>
      </c>
      <c r="O3" s="264"/>
    </row>
    <row r="4" spans="1:15" ht="16.5" thickBot="1" x14ac:dyDescent="0.25">
      <c r="A4" s="165"/>
      <c r="B4" s="166"/>
      <c r="C4" s="166"/>
      <c r="D4" s="172" t="s">
        <v>60</v>
      </c>
      <c r="E4" s="173" t="s">
        <v>61</v>
      </c>
      <c r="F4" s="172" t="s">
        <v>60</v>
      </c>
      <c r="G4" s="173" t="s">
        <v>61</v>
      </c>
      <c r="H4" s="179" t="s">
        <v>62</v>
      </c>
      <c r="I4" s="180" t="s">
        <v>63</v>
      </c>
      <c r="J4" s="172" t="s">
        <v>60</v>
      </c>
      <c r="K4" s="173" t="s">
        <v>61</v>
      </c>
      <c r="L4" s="172" t="s">
        <v>60</v>
      </c>
      <c r="M4" s="174" t="s">
        <v>61</v>
      </c>
      <c r="N4" s="172" t="s">
        <v>60</v>
      </c>
      <c r="O4" s="174" t="s">
        <v>61</v>
      </c>
    </row>
    <row r="5" spans="1:15" ht="15.75" x14ac:dyDescent="0.2">
      <c r="A5" s="247" t="s">
        <v>64</v>
      </c>
      <c r="B5" s="131" t="s">
        <v>65</v>
      </c>
      <c r="C5" s="249" t="s">
        <v>66</v>
      </c>
      <c r="D5" s="132"/>
      <c r="E5" s="133"/>
      <c r="F5" s="132"/>
      <c r="G5" s="133"/>
      <c r="H5" s="134"/>
      <c r="I5" s="135"/>
      <c r="J5" s="168"/>
      <c r="K5" s="133"/>
      <c r="L5" s="132"/>
      <c r="M5" s="133"/>
      <c r="N5" s="132"/>
      <c r="O5" s="133"/>
    </row>
    <row r="6" spans="1:15" ht="30.75" customHeight="1" x14ac:dyDescent="0.2">
      <c r="A6" s="248"/>
      <c r="B6" s="136" t="s">
        <v>67</v>
      </c>
      <c r="C6" s="250"/>
      <c r="D6" s="137"/>
      <c r="E6" s="138"/>
      <c r="F6" s="137"/>
      <c r="G6" s="138"/>
      <c r="H6" s="139"/>
      <c r="I6" s="140"/>
      <c r="J6" s="141"/>
      <c r="K6" s="138"/>
      <c r="L6" s="137"/>
      <c r="M6" s="138"/>
      <c r="N6" s="137"/>
      <c r="O6" s="138"/>
    </row>
    <row r="7" spans="1:15" ht="31.5" customHeight="1" thickBot="1" x14ac:dyDescent="0.25">
      <c r="A7" s="248"/>
      <c r="B7" s="142" t="s">
        <v>68</v>
      </c>
      <c r="C7" s="250"/>
      <c r="D7" s="143"/>
      <c r="E7" s="144"/>
      <c r="F7" s="143"/>
      <c r="G7" s="144"/>
      <c r="H7" s="145"/>
      <c r="I7" s="146"/>
      <c r="J7" s="143"/>
      <c r="K7" s="147"/>
      <c r="L7" s="143"/>
      <c r="M7" s="144"/>
      <c r="N7" s="143"/>
      <c r="O7" s="147"/>
    </row>
    <row r="8" spans="1:15" ht="52.5" customHeight="1" x14ac:dyDescent="0.2">
      <c r="A8" s="251" t="s">
        <v>69</v>
      </c>
      <c r="B8" s="177" t="s">
        <v>70</v>
      </c>
      <c r="C8" s="162">
        <v>0.2</v>
      </c>
      <c r="D8" s="148"/>
      <c r="E8" s="149"/>
      <c r="F8" s="148"/>
      <c r="G8" s="149"/>
      <c r="H8" s="150"/>
      <c r="I8" s="151"/>
      <c r="J8" s="148"/>
      <c r="K8" s="149"/>
      <c r="L8" s="148"/>
      <c r="M8" s="149"/>
      <c r="N8" s="148"/>
      <c r="O8" s="149"/>
    </row>
    <row r="9" spans="1:15" ht="38.25" customHeight="1" x14ac:dyDescent="0.2">
      <c r="A9" s="252"/>
      <c r="B9" s="177" t="s">
        <v>73</v>
      </c>
      <c r="C9" s="175">
        <v>0.35</v>
      </c>
      <c r="D9" s="152"/>
      <c r="E9" s="153"/>
      <c r="F9" s="152"/>
      <c r="G9" s="153"/>
      <c r="H9" s="154"/>
      <c r="I9" s="155"/>
      <c r="J9" s="152"/>
      <c r="K9" s="153"/>
      <c r="L9" s="152"/>
      <c r="M9" s="153"/>
      <c r="N9" s="152"/>
      <c r="O9" s="153"/>
    </row>
    <row r="10" spans="1:15" ht="54" customHeight="1" x14ac:dyDescent="0.2">
      <c r="A10" s="252"/>
      <c r="B10" s="177" t="s">
        <v>74</v>
      </c>
      <c r="C10" s="175">
        <v>0.35</v>
      </c>
      <c r="D10" s="152"/>
      <c r="E10" s="153"/>
      <c r="F10" s="152"/>
      <c r="G10" s="153"/>
      <c r="H10" s="154"/>
      <c r="I10" s="155"/>
      <c r="J10" s="152"/>
      <c r="K10" s="153"/>
      <c r="L10" s="152"/>
      <c r="M10" s="153"/>
      <c r="N10" s="152"/>
      <c r="O10" s="153"/>
    </row>
    <row r="11" spans="1:15" ht="66.75" customHeight="1" thickBot="1" x14ac:dyDescent="0.25">
      <c r="A11" s="253"/>
      <c r="B11" s="178" t="s">
        <v>75</v>
      </c>
      <c r="C11" s="176">
        <v>0.1</v>
      </c>
      <c r="D11" s="156"/>
      <c r="E11" s="157"/>
      <c r="F11" s="156"/>
      <c r="G11" s="157"/>
      <c r="H11" s="158"/>
      <c r="I11" s="159"/>
      <c r="J11" s="156"/>
      <c r="K11" s="157"/>
      <c r="L11" s="156"/>
      <c r="M11" s="157"/>
      <c r="N11" s="156"/>
      <c r="O11" s="157"/>
    </row>
    <row r="12" spans="1:15" ht="15" customHeight="1" x14ac:dyDescent="0.2">
      <c r="A12" s="254" t="s">
        <v>71</v>
      </c>
      <c r="B12" s="255"/>
      <c r="C12" s="160">
        <f>SUM(C8:C11)</f>
        <v>1</v>
      </c>
      <c r="D12" s="161">
        <f>SUMPRODUCT(D8:D11,$C$8:$C$11)</f>
        <v>0</v>
      </c>
      <c r="E12" s="181">
        <f t="shared" ref="E12:O12" si="0">SUMPRODUCT(E8:E11,$C$8:$C$11)</f>
        <v>0</v>
      </c>
      <c r="F12" s="161">
        <f t="shared" si="0"/>
        <v>0</v>
      </c>
      <c r="G12" s="181">
        <f t="shared" si="0"/>
        <v>0</v>
      </c>
      <c r="H12" s="161">
        <f t="shared" si="0"/>
        <v>0</v>
      </c>
      <c r="I12" s="181">
        <f t="shared" si="0"/>
        <v>0</v>
      </c>
      <c r="J12" s="161">
        <f t="shared" si="0"/>
        <v>0</v>
      </c>
      <c r="K12" s="181">
        <f t="shared" si="0"/>
        <v>0</v>
      </c>
      <c r="L12" s="161">
        <f t="shared" si="0"/>
        <v>0</v>
      </c>
      <c r="M12" s="181">
        <f t="shared" si="0"/>
        <v>0</v>
      </c>
      <c r="N12" s="161">
        <f t="shared" si="0"/>
        <v>0</v>
      </c>
      <c r="O12" s="182">
        <f t="shared" si="0"/>
        <v>0</v>
      </c>
    </row>
    <row r="13" spans="1:15" ht="15.75" customHeight="1" thickBot="1" x14ac:dyDescent="0.3">
      <c r="A13" s="256" t="s">
        <v>72</v>
      </c>
      <c r="B13" s="257"/>
      <c r="C13" s="167"/>
      <c r="D13" s="245">
        <f>AVERAGE(D12:E12)</f>
        <v>0</v>
      </c>
      <c r="E13" s="246"/>
      <c r="F13" s="245">
        <f t="shared" ref="F13" si="1">AVERAGE(F12:G12)</f>
        <v>0</v>
      </c>
      <c r="G13" s="246"/>
      <c r="H13" s="169">
        <f t="shared" ref="H13" si="2">AVERAGE(H12:I12)</f>
        <v>0</v>
      </c>
      <c r="I13" s="170"/>
      <c r="J13" s="245">
        <f t="shared" ref="J13" si="3">AVERAGE(J12:K12)</f>
        <v>0</v>
      </c>
      <c r="K13" s="246"/>
      <c r="L13" s="245">
        <f t="shared" ref="L13:N13" si="4">AVERAGE(L12:M12)</f>
        <v>0</v>
      </c>
      <c r="M13" s="246"/>
      <c r="N13" s="245">
        <f t="shared" si="4"/>
        <v>0</v>
      </c>
      <c r="O13" s="246"/>
    </row>
  </sheetData>
  <mergeCells count="23">
    <mergeCell ref="N2:O2"/>
    <mergeCell ref="A2:C2"/>
    <mergeCell ref="D3:E3"/>
    <mergeCell ref="F3:G3"/>
    <mergeCell ref="H3:I3"/>
    <mergeCell ref="J3:K3"/>
    <mergeCell ref="L3:M3"/>
    <mergeCell ref="N3:O3"/>
    <mergeCell ref="D2:E2"/>
    <mergeCell ref="F2:G2"/>
    <mergeCell ref="H2:I2"/>
    <mergeCell ref="J2:K2"/>
    <mergeCell ref="L2:M2"/>
    <mergeCell ref="L13:M13"/>
    <mergeCell ref="N13:O13"/>
    <mergeCell ref="A5:A7"/>
    <mergeCell ref="C5:C7"/>
    <mergeCell ref="A8:A11"/>
    <mergeCell ref="A12:B12"/>
    <mergeCell ref="A13:B13"/>
    <mergeCell ref="D13:E13"/>
    <mergeCell ref="F13:G13"/>
    <mergeCell ref="J13:K13"/>
  </mergeCells>
  <dataValidations count="1">
    <dataValidation type="decimal" allowBlank="1" showInputMessage="1" showErrorMessage="1" sqref="D8:O11" xr:uid="{00000000-0002-0000-0400-000000000000}">
      <formula1>0</formula1>
      <formula2>10</formula2>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5</vt:i4>
      </vt:variant>
    </vt:vector>
  </HeadingPairs>
  <TitlesOfParts>
    <vt:vector size="5" baseType="lpstr">
      <vt:lpstr>תנאי סף</vt:lpstr>
      <vt:lpstr>איכות</vt:lpstr>
      <vt:lpstr>מחיר וסיכום</vt:lpstr>
      <vt:lpstr>ראיון ואסטרטגיה</vt:lpstr>
      <vt:lpstr>שביעות רצון לקוחות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Shlomi Turgeman</dc:creator>
  <cp:lastModifiedBy>Shlomi Turgeman</cp:lastModifiedBy>
  <dcterms:created xsi:type="dcterms:W3CDTF">2014-12-25T12:44:42Z</dcterms:created>
  <dcterms:modified xsi:type="dcterms:W3CDTF">2021-11-17T12:22:13Z</dcterms:modified>
</cp:coreProperties>
</file>